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www.collaboration.eda.admin.ch/en/Documents/"/>
    </mc:Choice>
  </mc:AlternateContent>
  <xr:revisionPtr revIDLastSave="0" documentId="8_{B591E0E1-4F65-47BE-B5CB-B24095D2B3C3}" xr6:coauthVersionLast="47" xr6:coauthVersionMax="47" xr10:uidLastSave="{00000000-0000-0000-0000-000000000000}"/>
  <bookViews>
    <workbookView xWindow="-110" yWindow="-110" windowWidth="19420" windowHeight="10300" firstSheet="3" activeTab="6" xr2:uid="{00000000-000D-0000-FFFF-FFFF00000000}"/>
  </bookViews>
  <sheets>
    <sheet name="Excel-Instructions" sheetId="17" r:id="rId1"/>
    <sheet name="Project information" sheetId="5" r:id="rId2"/>
    <sheet name="SOR Budget Coordination funds" sheetId="12" r:id="rId3"/>
    <sheet name="SOR Budget Project funds" sheetId="14" r:id="rId4"/>
    <sheet name="SOR Reporting" sheetId="15" r:id="rId5"/>
    <sheet name="SOR Financial Planning" sheetId="16" r:id="rId6"/>
    <sheet name="Additional information" sheetId="10" r:id="rId7"/>
    <sheet name="Data" sheetId="11" r:id="rId8"/>
  </sheets>
  <definedNames>
    <definedName name="_xlnm._FilterDatabase" localSheetId="1" hidden="1">'Project information'!$B$25:$B$35</definedName>
    <definedName name="_xlnm._FilterDatabase" localSheetId="2" hidden="1">'SOR Budget Coordination funds'!$A$9:$Q$121</definedName>
    <definedName name="_xlnm._FilterDatabase" localSheetId="3" hidden="1">'SOR Budget Project funds'!$A$9:$D$53</definedName>
    <definedName name="_xlnm._FilterDatabase" localSheetId="4" hidden="1">'SOR Reporting'!$A$9:$B$153</definedName>
    <definedName name="divisionlines">'SOR Reporting'!$18:$18,'SOR Reporting'!$10:$10,'SOR Reporting'!$25:$25,'SOR Reporting'!$27:$27,'SOR Reporting'!$33:$33,'SOR Reporting'!$35:$35,'SOR Reporting'!$40:$40,'SOR Reporting'!$42:$42,'SOR Reporting'!$44:$44,'SOR Reporting'!$51:$51,'SOR Reporting'!$53:$53,'SOR Reporting'!$58:$58,'SOR Reporting'!$60:$60,'SOR Reporting'!$67:$67,'SOR Reporting'!$69:$69,'SOR Reporting'!$73:$73,'SOR Reporting'!$75:$75,'SOR Reporting'!$80:$80,'SOR Reporting'!$82:$82,'SOR Reporting'!$88:$88,'SOR Reporting'!$90:$90,'SOR Reporting'!$95:$95,'SOR Reporting'!$97:$97,'SOR Reporting'!$102:$102,'SOR Reporting'!$104:$104,'SOR Reporting'!$112:$112,'SOR Reporting'!$114:$114,'SOR Reporting'!$116:$116,'SOR Reporting'!$118:$118,'SOR Reporting'!$125:$125,'SOR Reporting'!$127:$127,'SOR Reporting'!$131:$131,'SOR Reporting'!$133:$133,'SOR Reporting'!$135:$135,'SOR Reporting'!$140:$140,'SOR Reporting'!$142:$142,'SOR Reporting'!$146:$146,'SOR Reporting'!$148:$148,'SOR Reporting'!$150:$150,'SOR Reporting'!$152:$152</definedName>
    <definedName name="Lines_KF">'SOR Budget Coordination funds'!$90:$90,'SOR Budget Coordination funds'!$10:$10,'SOR Budget Coordination funds'!$16:$16,'SOR Budget Coordination funds'!$18:$18,'SOR Budget Coordination funds'!$23:$23,'SOR Budget Coordination funds'!$25:$25,'SOR Budget Coordination funds'!$28:$28,'SOR Budget Coordination funds'!$34:$34,'SOR Budget Coordination funds'!$36:$36,'SOR Budget Coordination funds'!$41:$41,'SOR Budget Coordination funds'!$43:$43,'SOR Budget Coordination funds'!$53:$53,'SOR Budget Coordination funds'!$55:$55,'SOR Budget Coordination funds'!$60:$60,'SOR Budget Coordination funds'!$62:$62,'SOR Budget Coordination funds'!$71:$71,'SOR Budget Coordination funds'!$75:$75,'SOR Budget Coordination funds'!$77:$77,'SOR Budget Coordination funds'!$82:$82,'SOR Budget Coordination funds'!$84:$84,'SOR Budget Coordination funds'!$97:$97,'SOR Budget Coordination funds'!$99:$99,'SOR Budget Coordination funds'!$104:$104,'SOR Budget Coordination funds'!$106:$106,'SOR Budget Coordination funds'!$114:$114,'SOR Budget Coordination funds'!$116:$116</definedName>
    <definedName name="Lines_PF">'SOR Budget Project funds'!$10:$10,'SOR Budget Project funds'!$16:$16,'SOR Budget Project funds'!$18:$18,'SOR Budget Project funds'!$22:$22,'SOR Budget Project funds'!$24:$24,'SOR Budget Project funds'!$26:$26,'SOR Budget Project funds'!$31:$31,'SOR Budget Project funds'!$33:$33,'SOR Budget Project funds'!$37:$37,'SOR Budget Project funds'!$39:$39,'SOR Budget Project funds'!$41:$41,'SOR Budget Project funds'!$44:$44,'SOR Budget Project funds'!$51:$51</definedName>
    <definedName name="_xlnm.Print_Area" localSheetId="1">'Project information'!$A$1:$G$49</definedName>
    <definedName name="_xlnm.Print_Area" localSheetId="2">'SOR Budget Coordination funds'!$A$1:$Q$121</definedName>
    <definedName name="_xlnm.Print_Area" localSheetId="4">'SOR Reporting'!$A$1:$V$155</definedName>
    <definedName name="_xlnm.Print_Titles" localSheetId="2">'SOR Budget Coordination funds'!$1:$10</definedName>
    <definedName name="_xlnm.Print_Titles" localSheetId="3">'SOR Budget Project funds'!$1:$10</definedName>
    <definedName name="_xlnm.Print_Titles" localSheetId="5">'SOR Financial Planning'!$1:$10</definedName>
    <definedName name="_xlnm.Print_Titles" localSheetId="4">'SOR Reporting'!$1:$10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12" l="1"/>
  <c r="M52" i="12"/>
  <c r="K52" i="12"/>
  <c r="I52" i="12"/>
  <c r="O51" i="12"/>
  <c r="M51" i="12"/>
  <c r="K51" i="12"/>
  <c r="I51" i="12"/>
  <c r="O50" i="12"/>
  <c r="M50" i="12"/>
  <c r="K50" i="12"/>
  <c r="I50" i="12"/>
  <c r="O49" i="12"/>
  <c r="M49" i="12"/>
  <c r="P49" i="12" s="1"/>
  <c r="K49" i="12"/>
  <c r="I49" i="12"/>
  <c r="O89" i="12"/>
  <c r="M89" i="12"/>
  <c r="K89" i="12"/>
  <c r="I89" i="12"/>
  <c r="O36" i="14"/>
  <c r="M36" i="14"/>
  <c r="K36" i="14"/>
  <c r="I36" i="14"/>
  <c r="O35" i="14"/>
  <c r="M35" i="14"/>
  <c r="K35" i="14"/>
  <c r="I35" i="14"/>
  <c r="O30" i="14"/>
  <c r="M30" i="14"/>
  <c r="K30" i="14"/>
  <c r="I30" i="14"/>
  <c r="O29" i="14"/>
  <c r="M29" i="14"/>
  <c r="K29" i="14"/>
  <c r="I29" i="14"/>
  <c r="O21" i="14"/>
  <c r="M21" i="14"/>
  <c r="K21" i="14"/>
  <c r="I21" i="14"/>
  <c r="O20" i="14"/>
  <c r="M20" i="14"/>
  <c r="K20" i="14"/>
  <c r="I20" i="14"/>
  <c r="O15" i="14"/>
  <c r="M15" i="14"/>
  <c r="K15" i="14"/>
  <c r="I15" i="14"/>
  <c r="O14" i="14"/>
  <c r="M14" i="14"/>
  <c r="K14" i="14"/>
  <c r="I14" i="14"/>
  <c r="O74" i="12"/>
  <c r="M74" i="12"/>
  <c r="K74" i="12"/>
  <c r="I74" i="12"/>
  <c r="O73" i="12"/>
  <c r="M73" i="12"/>
  <c r="K73" i="12"/>
  <c r="I73" i="12"/>
  <c r="O68" i="12"/>
  <c r="M68" i="12"/>
  <c r="K68" i="12"/>
  <c r="I68" i="12"/>
  <c r="O67" i="12"/>
  <c r="M67" i="12"/>
  <c r="K67" i="12"/>
  <c r="I67" i="12"/>
  <c r="O66" i="12"/>
  <c r="M66" i="12"/>
  <c r="K66" i="12"/>
  <c r="I66" i="12"/>
  <c r="O65" i="12"/>
  <c r="M65" i="12"/>
  <c r="K65" i="12"/>
  <c r="I65" i="12"/>
  <c r="O64" i="12"/>
  <c r="M64" i="12"/>
  <c r="K64" i="12"/>
  <c r="I64" i="12"/>
  <c r="O113" i="12"/>
  <c r="M113" i="12"/>
  <c r="K113" i="12"/>
  <c r="I113" i="12"/>
  <c r="O112" i="12"/>
  <c r="M112" i="12"/>
  <c r="K112" i="12"/>
  <c r="I112" i="12"/>
  <c r="O111" i="12"/>
  <c r="M111" i="12"/>
  <c r="K111" i="12"/>
  <c r="I111" i="12"/>
  <c r="O110" i="12"/>
  <c r="M110" i="12"/>
  <c r="K110" i="12"/>
  <c r="I110" i="12"/>
  <c r="O109" i="12"/>
  <c r="M109" i="12"/>
  <c r="K109" i="12"/>
  <c r="I109" i="12"/>
  <c r="O108" i="12"/>
  <c r="M108" i="12"/>
  <c r="K108" i="12"/>
  <c r="I108" i="12"/>
  <c r="O88" i="12"/>
  <c r="M88" i="12"/>
  <c r="K88" i="12"/>
  <c r="I88" i="12"/>
  <c r="O87" i="12"/>
  <c r="M87" i="12"/>
  <c r="K87" i="12"/>
  <c r="I87" i="12"/>
  <c r="O86" i="12"/>
  <c r="M86" i="12"/>
  <c r="K86" i="12"/>
  <c r="I86" i="12"/>
  <c r="O103" i="12"/>
  <c r="M103" i="12"/>
  <c r="K103" i="12"/>
  <c r="I103" i="12"/>
  <c r="O102" i="12"/>
  <c r="M102" i="12"/>
  <c r="K102" i="12"/>
  <c r="I102" i="12"/>
  <c r="O101" i="12"/>
  <c r="M101" i="12"/>
  <c r="K101" i="12"/>
  <c r="I101" i="12"/>
  <c r="O96" i="12"/>
  <c r="M96" i="12"/>
  <c r="K96" i="12"/>
  <c r="I96" i="12"/>
  <c r="O95" i="12"/>
  <c r="M95" i="12"/>
  <c r="K95" i="12"/>
  <c r="I95" i="12"/>
  <c r="O94" i="12"/>
  <c r="M94" i="12"/>
  <c r="K94" i="12"/>
  <c r="I94" i="12"/>
  <c r="O81" i="12"/>
  <c r="M81" i="12"/>
  <c r="K81" i="12"/>
  <c r="I81" i="12"/>
  <c r="O80" i="12"/>
  <c r="M80" i="12"/>
  <c r="K80" i="12"/>
  <c r="I80" i="12"/>
  <c r="O79" i="12"/>
  <c r="M79" i="12"/>
  <c r="K79" i="12"/>
  <c r="I79" i="12"/>
  <c r="O59" i="12"/>
  <c r="M59" i="12"/>
  <c r="K59" i="12"/>
  <c r="I59" i="12"/>
  <c r="O58" i="12"/>
  <c r="M58" i="12"/>
  <c r="K58" i="12"/>
  <c r="I58" i="12"/>
  <c r="O57" i="12"/>
  <c r="M57" i="12"/>
  <c r="K57" i="12"/>
  <c r="I57" i="12"/>
  <c r="O40" i="12"/>
  <c r="M40" i="12"/>
  <c r="K40" i="12"/>
  <c r="I40" i="12"/>
  <c r="O39" i="12"/>
  <c r="M39" i="12"/>
  <c r="K39" i="12"/>
  <c r="I39" i="12"/>
  <c r="O38" i="12"/>
  <c r="M38" i="12"/>
  <c r="K38" i="12"/>
  <c r="I38" i="12"/>
  <c r="O33" i="12"/>
  <c r="M33" i="12"/>
  <c r="K33" i="12"/>
  <c r="I33" i="12"/>
  <c r="O32" i="12"/>
  <c r="M32" i="12"/>
  <c r="K32" i="12"/>
  <c r="I32" i="12"/>
  <c r="O31" i="12"/>
  <c r="M31" i="12"/>
  <c r="K31" i="12"/>
  <c r="I31" i="12"/>
  <c r="O22" i="12"/>
  <c r="M22" i="12"/>
  <c r="K22" i="12"/>
  <c r="I22" i="12"/>
  <c r="O21" i="12"/>
  <c r="M21" i="12"/>
  <c r="K21" i="12"/>
  <c r="I21" i="12"/>
  <c r="O20" i="12"/>
  <c r="M20" i="12"/>
  <c r="K20" i="12"/>
  <c r="I20" i="12"/>
  <c r="E5" i="10" l="1"/>
  <c r="D5" i="16"/>
  <c r="D5" i="15"/>
  <c r="D5" i="14"/>
  <c r="D5" i="12"/>
  <c r="O13" i="12"/>
  <c r="O14" i="12"/>
  <c r="M13" i="12"/>
  <c r="K13" i="12"/>
  <c r="I13" i="12"/>
  <c r="C13" i="15" s="1"/>
  <c r="I14" i="12"/>
  <c r="I15" i="12"/>
  <c r="Y154" i="15" l="1"/>
  <c r="X154" i="15"/>
  <c r="W154" i="15"/>
  <c r="A120" i="12"/>
  <c r="A117" i="12"/>
  <c r="A115" i="12"/>
  <c r="A105" i="12"/>
  <c r="A98" i="12"/>
  <c r="A91" i="12"/>
  <c r="A83" i="12"/>
  <c r="A76" i="12"/>
  <c r="A70" i="12"/>
  <c r="A61" i="12"/>
  <c r="A54" i="12"/>
  <c r="A44" i="12"/>
  <c r="A26" i="12"/>
  <c r="A42" i="12"/>
  <c r="A35" i="12"/>
  <c r="A24" i="12"/>
  <c r="A17" i="12"/>
  <c r="A151" i="15"/>
  <c r="A149" i="15"/>
  <c r="A134" i="15"/>
  <c r="A147" i="15"/>
  <c r="A141" i="15"/>
  <c r="A132" i="15"/>
  <c r="A126" i="15"/>
  <c r="A117" i="15"/>
  <c r="A115" i="15"/>
  <c r="A43" i="15"/>
  <c r="A34" i="15"/>
  <c r="A41" i="15"/>
  <c r="A26" i="15"/>
  <c r="A24" i="15"/>
  <c r="A17" i="15"/>
  <c r="A52" i="15"/>
  <c r="A59" i="15"/>
  <c r="A68" i="15"/>
  <c r="A74" i="15"/>
  <c r="A81" i="15"/>
  <c r="A89" i="15"/>
  <c r="A96" i="15"/>
  <c r="A103" i="15"/>
  <c r="A113" i="15"/>
  <c r="A40" i="14" l="1"/>
  <c r="A25" i="14"/>
  <c r="A38" i="14"/>
  <c r="A32" i="14"/>
  <c r="A17" i="14"/>
  <c r="A23" i="14"/>
  <c r="T15" i="15"/>
  <c r="X15" i="15" s="1"/>
  <c r="T13" i="15"/>
  <c r="X13" i="15" s="1"/>
  <c r="K45" i="16" l="1"/>
  <c r="K44" i="16"/>
  <c r="K43" i="16"/>
  <c r="K42" i="16"/>
  <c r="H34" i="16"/>
  <c r="Y16" i="15" l="1"/>
  <c r="Y19" i="15"/>
  <c r="Y23" i="15"/>
  <c r="Y25" i="15"/>
  <c r="Y27" i="15"/>
  <c r="Y28" i="15"/>
  <c r="Y29" i="15"/>
  <c r="Y33" i="15"/>
  <c r="Y36" i="15"/>
  <c r="Y40" i="15"/>
  <c r="Y42" i="15"/>
  <c r="Y44" i="15"/>
  <c r="Y45" i="15"/>
  <c r="Y46" i="15"/>
  <c r="Y51" i="15"/>
  <c r="Y54" i="15"/>
  <c r="Y58" i="15"/>
  <c r="Y61" i="15"/>
  <c r="Y67" i="15"/>
  <c r="Y70" i="15"/>
  <c r="Y73" i="15"/>
  <c r="Y76" i="15"/>
  <c r="Y80" i="15"/>
  <c r="Y83" i="15"/>
  <c r="Y88" i="15"/>
  <c r="Y91" i="15"/>
  <c r="Y95" i="15"/>
  <c r="Y98" i="15"/>
  <c r="Y102" i="15"/>
  <c r="Y105" i="15"/>
  <c r="Y112" i="15"/>
  <c r="Y114" i="15"/>
  <c r="Y116" i="15"/>
  <c r="Y119" i="15"/>
  <c r="Y120" i="15"/>
  <c r="Y121" i="15"/>
  <c r="Y122" i="15"/>
  <c r="Y125" i="15"/>
  <c r="Y128" i="15"/>
  <c r="Y131" i="15"/>
  <c r="Y133" i="15"/>
  <c r="Y135" i="15"/>
  <c r="Y136" i="15"/>
  <c r="Y137" i="15"/>
  <c r="Y140" i="15"/>
  <c r="Y143" i="15"/>
  <c r="Y146" i="15"/>
  <c r="Y148" i="15"/>
  <c r="Y150" i="15"/>
  <c r="Y152" i="15"/>
  <c r="X16" i="15"/>
  <c r="X19" i="15"/>
  <c r="X23" i="15"/>
  <c r="X25" i="15"/>
  <c r="X27" i="15"/>
  <c r="X28" i="15"/>
  <c r="X29" i="15"/>
  <c r="X33" i="15"/>
  <c r="X36" i="15"/>
  <c r="X40" i="15"/>
  <c r="X42" i="15"/>
  <c r="X44" i="15"/>
  <c r="X45" i="15"/>
  <c r="X46" i="15"/>
  <c r="X51" i="15"/>
  <c r="X54" i="15"/>
  <c r="X58" i="15"/>
  <c r="X61" i="15"/>
  <c r="X67" i="15"/>
  <c r="X70" i="15"/>
  <c r="X73" i="15"/>
  <c r="X76" i="15"/>
  <c r="X80" i="15"/>
  <c r="X83" i="15"/>
  <c r="X88" i="15"/>
  <c r="X91" i="15"/>
  <c r="X95" i="15"/>
  <c r="X98" i="15"/>
  <c r="X102" i="15"/>
  <c r="X105" i="15"/>
  <c r="X112" i="15"/>
  <c r="X114" i="15"/>
  <c r="X116" i="15"/>
  <c r="X119" i="15"/>
  <c r="X120" i="15"/>
  <c r="X121" i="15"/>
  <c r="X122" i="15"/>
  <c r="X125" i="15"/>
  <c r="X128" i="15"/>
  <c r="X131" i="15"/>
  <c r="X133" i="15"/>
  <c r="X135" i="15"/>
  <c r="X136" i="15"/>
  <c r="X137" i="15"/>
  <c r="X140" i="15"/>
  <c r="X143" i="15"/>
  <c r="X146" i="15"/>
  <c r="X148" i="15"/>
  <c r="X150" i="15"/>
  <c r="X152" i="15"/>
  <c r="W16" i="15"/>
  <c r="W19" i="15"/>
  <c r="W23" i="15"/>
  <c r="W25" i="15"/>
  <c r="W27" i="15"/>
  <c r="W28" i="15"/>
  <c r="W29" i="15"/>
  <c r="W33" i="15"/>
  <c r="W36" i="15"/>
  <c r="W40" i="15"/>
  <c r="W42" i="15"/>
  <c r="W44" i="15"/>
  <c r="W45" i="15"/>
  <c r="W46" i="15"/>
  <c r="W51" i="15"/>
  <c r="W54" i="15"/>
  <c r="W58" i="15"/>
  <c r="W61" i="15"/>
  <c r="W67" i="15"/>
  <c r="W70" i="15"/>
  <c r="W73" i="15"/>
  <c r="W76" i="15"/>
  <c r="W80" i="15"/>
  <c r="W83" i="15"/>
  <c r="W88" i="15"/>
  <c r="W91" i="15"/>
  <c r="W95" i="15"/>
  <c r="W98" i="15"/>
  <c r="W102" i="15"/>
  <c r="W105" i="15"/>
  <c r="W112" i="15"/>
  <c r="W114" i="15"/>
  <c r="W116" i="15"/>
  <c r="W119" i="15"/>
  <c r="W120" i="15"/>
  <c r="W121" i="15"/>
  <c r="W122" i="15"/>
  <c r="W125" i="15"/>
  <c r="W128" i="15"/>
  <c r="W131" i="15"/>
  <c r="W133" i="15"/>
  <c r="W135" i="15"/>
  <c r="W136" i="15"/>
  <c r="W137" i="15"/>
  <c r="W140" i="15"/>
  <c r="W143" i="15"/>
  <c r="W146" i="15"/>
  <c r="W148" i="15"/>
  <c r="W150" i="15"/>
  <c r="W152" i="15"/>
  <c r="T87" i="15"/>
  <c r="T86" i="15"/>
  <c r="T85" i="15"/>
  <c r="P147" i="15"/>
  <c r="L147" i="15"/>
  <c r="H147" i="15"/>
  <c r="D147" i="15"/>
  <c r="P141" i="15"/>
  <c r="L141" i="15"/>
  <c r="H141" i="15"/>
  <c r="D141" i="15"/>
  <c r="P132" i="15"/>
  <c r="L132" i="15"/>
  <c r="H132" i="15"/>
  <c r="D132" i="15"/>
  <c r="P126" i="15"/>
  <c r="L126" i="15"/>
  <c r="H126" i="15"/>
  <c r="D126" i="15"/>
  <c r="T145" i="15"/>
  <c r="T144" i="15"/>
  <c r="T139" i="15"/>
  <c r="T138" i="15"/>
  <c r="T130" i="15"/>
  <c r="T129" i="15"/>
  <c r="T124" i="15"/>
  <c r="T123" i="15"/>
  <c r="X144" i="15" l="1"/>
  <c r="X85" i="15"/>
  <c r="X123" i="15"/>
  <c r="X86" i="15"/>
  <c r="X124" i="15"/>
  <c r="X87" i="15"/>
  <c r="X138" i="15"/>
  <c r="X145" i="15"/>
  <c r="X130" i="15"/>
  <c r="X139" i="15"/>
  <c r="D149" i="15"/>
  <c r="T132" i="15"/>
  <c r="H149" i="15"/>
  <c r="L149" i="15"/>
  <c r="T147" i="15"/>
  <c r="T126" i="15"/>
  <c r="P149" i="15"/>
  <c r="X129" i="15"/>
  <c r="L134" i="15"/>
  <c r="T141" i="15"/>
  <c r="P134" i="15"/>
  <c r="H134" i="15"/>
  <c r="D134" i="15"/>
  <c r="T50" i="15"/>
  <c r="T49" i="15"/>
  <c r="T48" i="15"/>
  <c r="O48" i="15"/>
  <c r="K48" i="15"/>
  <c r="G48" i="15"/>
  <c r="C48" i="15"/>
  <c r="O49" i="15"/>
  <c r="K49" i="15"/>
  <c r="G49" i="15"/>
  <c r="C49" i="15"/>
  <c r="O111" i="15"/>
  <c r="O110" i="15"/>
  <c r="O109" i="15"/>
  <c r="O108" i="15"/>
  <c r="O107" i="15"/>
  <c r="K111" i="15"/>
  <c r="K110" i="15"/>
  <c r="K109" i="15"/>
  <c r="K108" i="15"/>
  <c r="K107" i="15"/>
  <c r="G111" i="15"/>
  <c r="G110" i="15"/>
  <c r="G109" i="15"/>
  <c r="G108" i="15"/>
  <c r="G107" i="15"/>
  <c r="C110" i="15"/>
  <c r="C111" i="15"/>
  <c r="O87" i="15"/>
  <c r="O86" i="15"/>
  <c r="O85" i="15"/>
  <c r="O84" i="15"/>
  <c r="K87" i="15"/>
  <c r="K86" i="15"/>
  <c r="K85" i="15"/>
  <c r="K84" i="15"/>
  <c r="G87" i="15"/>
  <c r="G86" i="15"/>
  <c r="G85" i="15"/>
  <c r="G84" i="15"/>
  <c r="C85" i="15"/>
  <c r="C86" i="15"/>
  <c r="C87" i="15"/>
  <c r="C84" i="15"/>
  <c r="O15" i="12"/>
  <c r="O15" i="15" s="1"/>
  <c r="O13" i="15"/>
  <c r="M15" i="12"/>
  <c r="K15" i="15" s="1"/>
  <c r="M14" i="12"/>
  <c r="K13" i="15"/>
  <c r="K15" i="12"/>
  <c r="G15" i="15" s="1"/>
  <c r="K14" i="12"/>
  <c r="G13" i="15"/>
  <c r="C15" i="15"/>
  <c r="J6" i="10"/>
  <c r="E6" i="10"/>
  <c r="J5" i="10"/>
  <c r="J4" i="10"/>
  <c r="E4" i="10"/>
  <c r="O145" i="15"/>
  <c r="K145" i="15"/>
  <c r="M145" i="15" s="1"/>
  <c r="G145" i="15"/>
  <c r="I145" i="15" s="1"/>
  <c r="C145" i="15"/>
  <c r="E145" i="15" s="1"/>
  <c r="O144" i="15"/>
  <c r="K144" i="15"/>
  <c r="G144" i="15"/>
  <c r="C144" i="15"/>
  <c r="O139" i="15"/>
  <c r="K139" i="15"/>
  <c r="G139" i="15"/>
  <c r="C139" i="15"/>
  <c r="O138" i="15"/>
  <c r="K138" i="15"/>
  <c r="G138" i="15"/>
  <c r="I138" i="15" s="1"/>
  <c r="C138" i="15"/>
  <c r="E138" i="15" s="1"/>
  <c r="O130" i="15"/>
  <c r="K130" i="15"/>
  <c r="G130" i="15"/>
  <c r="I130" i="15" s="1"/>
  <c r="C130" i="15"/>
  <c r="O129" i="15"/>
  <c r="K129" i="15"/>
  <c r="G129" i="15"/>
  <c r="C129" i="15"/>
  <c r="O124" i="15"/>
  <c r="Q124" i="15" s="1"/>
  <c r="O123" i="15"/>
  <c r="Q123" i="15" s="1"/>
  <c r="K124" i="15"/>
  <c r="K123" i="15"/>
  <c r="G124" i="15"/>
  <c r="I124" i="15" s="1"/>
  <c r="C124" i="15"/>
  <c r="C123" i="15"/>
  <c r="T107" i="15"/>
  <c r="T108" i="15"/>
  <c r="T109" i="15"/>
  <c r="T110" i="15"/>
  <c r="T111" i="15"/>
  <c r="M13" i="15" l="1"/>
  <c r="I15" i="15"/>
  <c r="E13" i="15"/>
  <c r="M15" i="15"/>
  <c r="E15" i="15"/>
  <c r="Q13" i="15"/>
  <c r="Q15" i="15"/>
  <c r="I13" i="15"/>
  <c r="C147" i="15"/>
  <c r="F147" i="15" s="1"/>
  <c r="G132" i="15"/>
  <c r="J132" i="15" s="1"/>
  <c r="K141" i="15"/>
  <c r="N141" i="15" s="1"/>
  <c r="E144" i="15"/>
  <c r="E147" i="15" s="1"/>
  <c r="M144" i="15"/>
  <c r="M147" i="15" s="1"/>
  <c r="I129" i="15"/>
  <c r="I132" i="15" s="1"/>
  <c r="M139" i="15"/>
  <c r="E139" i="15"/>
  <c r="I139" i="15"/>
  <c r="I141" i="15" s="1"/>
  <c r="M124" i="15"/>
  <c r="E130" i="15"/>
  <c r="K132" i="15"/>
  <c r="N132" i="15" s="1"/>
  <c r="M138" i="15"/>
  <c r="O147" i="15"/>
  <c r="R147" i="15" s="1"/>
  <c r="C141" i="15"/>
  <c r="F141" i="15" s="1"/>
  <c r="E124" i="15"/>
  <c r="O126" i="15"/>
  <c r="R126" i="15" s="1"/>
  <c r="M129" i="15"/>
  <c r="Q139" i="15"/>
  <c r="G141" i="15"/>
  <c r="J141" i="15" s="1"/>
  <c r="Q129" i="15"/>
  <c r="E123" i="15"/>
  <c r="E129" i="15"/>
  <c r="K147" i="15"/>
  <c r="N147" i="15" s="1"/>
  <c r="I144" i="15"/>
  <c r="I147" i="15" s="1"/>
  <c r="G147" i="15"/>
  <c r="J147" i="15" s="1"/>
  <c r="K126" i="15"/>
  <c r="N126" i="15" s="1"/>
  <c r="Q138" i="15"/>
  <c r="K17" i="14"/>
  <c r="K23" i="14" s="1"/>
  <c r="K25" i="14" s="1"/>
  <c r="G123" i="15"/>
  <c r="Q144" i="15"/>
  <c r="O132" i="15"/>
  <c r="Q130" i="15"/>
  <c r="Q145" i="15"/>
  <c r="M130" i="15"/>
  <c r="C132" i="15"/>
  <c r="F132" i="15" s="1"/>
  <c r="C126" i="15"/>
  <c r="F126" i="15" s="1"/>
  <c r="M123" i="15"/>
  <c r="O141" i="15"/>
  <c r="R141" i="15" s="1"/>
  <c r="Q126" i="15"/>
  <c r="M49" i="15"/>
  <c r="M87" i="15"/>
  <c r="Q107" i="15"/>
  <c r="Q49" i="15"/>
  <c r="Q108" i="15"/>
  <c r="I110" i="15"/>
  <c r="I85" i="15"/>
  <c r="Q85" i="15"/>
  <c r="M107" i="15"/>
  <c r="Q109" i="15"/>
  <c r="I48" i="15"/>
  <c r="I86" i="15"/>
  <c r="M108" i="15"/>
  <c r="I87" i="15"/>
  <c r="I109" i="15"/>
  <c r="M110" i="15"/>
  <c r="E111" i="15"/>
  <c r="Q86" i="15"/>
  <c r="Q110" i="15"/>
  <c r="M48" i="15"/>
  <c r="M109" i="15"/>
  <c r="Q87" i="15"/>
  <c r="I107" i="15"/>
  <c r="Q111" i="15"/>
  <c r="Q48" i="15"/>
  <c r="I108" i="15"/>
  <c r="M85" i="15"/>
  <c r="M111" i="15"/>
  <c r="I49" i="15"/>
  <c r="M86" i="15"/>
  <c r="X109" i="15"/>
  <c r="X126" i="15"/>
  <c r="X108" i="15"/>
  <c r="X147" i="15"/>
  <c r="X107" i="15"/>
  <c r="L151" i="15"/>
  <c r="X111" i="15"/>
  <c r="X48" i="15"/>
  <c r="X49" i="15"/>
  <c r="X141" i="15"/>
  <c r="X132" i="15"/>
  <c r="X110" i="15"/>
  <c r="X50" i="15"/>
  <c r="P151" i="15"/>
  <c r="T134" i="15"/>
  <c r="H151" i="15"/>
  <c r="E141" i="15"/>
  <c r="T149" i="15"/>
  <c r="D151" i="15"/>
  <c r="I111" i="15"/>
  <c r="E110" i="15"/>
  <c r="P110" i="12"/>
  <c r="S108" i="15" s="1"/>
  <c r="U108" i="15" s="1"/>
  <c r="E87" i="15"/>
  <c r="E86" i="15"/>
  <c r="E85" i="15"/>
  <c r="P50" i="12"/>
  <c r="E49" i="15"/>
  <c r="P51" i="12"/>
  <c r="P86" i="12"/>
  <c r="S84" i="15" s="1"/>
  <c r="W84" i="15" s="1"/>
  <c r="P36" i="14"/>
  <c r="S145" i="15" s="1"/>
  <c r="W145" i="15" s="1"/>
  <c r="P30" i="14"/>
  <c r="S139" i="15" s="1"/>
  <c r="W139" i="15" s="1"/>
  <c r="O17" i="14"/>
  <c r="O23" i="14" s="1"/>
  <c r="O25" i="14" s="1"/>
  <c r="P111" i="12"/>
  <c r="S109" i="15" s="1"/>
  <c r="U109" i="15" s="1"/>
  <c r="C109" i="15"/>
  <c r="P87" i="12"/>
  <c r="S85" i="15" s="1"/>
  <c r="P109" i="12"/>
  <c r="S107" i="15" s="1"/>
  <c r="U107" i="15" s="1"/>
  <c r="C108" i="15"/>
  <c r="C107" i="15"/>
  <c r="P35" i="14"/>
  <c r="S144" i="15" s="1"/>
  <c r="W144" i="15" s="1"/>
  <c r="K32" i="14"/>
  <c r="K38" i="14" s="1"/>
  <c r="P29" i="14"/>
  <c r="S138" i="15" s="1"/>
  <c r="M32" i="14"/>
  <c r="M38" i="14" s="1"/>
  <c r="I32" i="14"/>
  <c r="I38" i="14" s="1"/>
  <c r="O32" i="14"/>
  <c r="O38" i="14" s="1"/>
  <c r="O40" i="14" s="1"/>
  <c r="P21" i="14"/>
  <c r="S130" i="15" s="1"/>
  <c r="W130" i="15" s="1"/>
  <c r="P20" i="14"/>
  <c r="S129" i="15" s="1"/>
  <c r="W129" i="15" s="1"/>
  <c r="M17" i="14"/>
  <c r="I17" i="14"/>
  <c r="I23" i="14" s="1"/>
  <c r="P14" i="14"/>
  <c r="S123" i="15" s="1"/>
  <c r="P15" i="14"/>
  <c r="S124" i="15" s="1"/>
  <c r="W124" i="15" s="1"/>
  <c r="P113" i="12"/>
  <c r="S111" i="15" s="1"/>
  <c r="U111" i="15" s="1"/>
  <c r="P112" i="12"/>
  <c r="S110" i="15" s="1"/>
  <c r="U110" i="15" s="1"/>
  <c r="S48" i="15" l="1"/>
  <c r="U48" i="15" s="1"/>
  <c r="S49" i="15"/>
  <c r="W49" i="15" s="1"/>
  <c r="E126" i="15"/>
  <c r="M141" i="15"/>
  <c r="M149" i="15" s="1"/>
  <c r="M132" i="15"/>
  <c r="E132" i="15"/>
  <c r="K134" i="15"/>
  <c r="N134" i="15" s="1"/>
  <c r="O149" i="15"/>
  <c r="R149" i="15" s="1"/>
  <c r="C149" i="15"/>
  <c r="F149" i="15" s="1"/>
  <c r="Q141" i="15"/>
  <c r="O134" i="15"/>
  <c r="R134" i="15" s="1"/>
  <c r="G149" i="15"/>
  <c r="J149" i="15" s="1"/>
  <c r="M126" i="15"/>
  <c r="Q132" i="15"/>
  <c r="Q134" i="15" s="1"/>
  <c r="K149" i="15"/>
  <c r="N149" i="15" s="1"/>
  <c r="V138" i="15"/>
  <c r="W138" i="15"/>
  <c r="U138" i="15"/>
  <c r="S141" i="15"/>
  <c r="G126" i="15"/>
  <c r="I123" i="15"/>
  <c r="W123" i="15"/>
  <c r="S147" i="15"/>
  <c r="V147" i="15" s="1"/>
  <c r="U144" i="15"/>
  <c r="V144" i="15"/>
  <c r="R132" i="15"/>
  <c r="S132" i="15"/>
  <c r="V132" i="15" s="1"/>
  <c r="U129" i="15"/>
  <c r="V129" i="15"/>
  <c r="U145" i="15"/>
  <c r="V145" i="15"/>
  <c r="U139" i="15"/>
  <c r="Y139" i="15" s="1"/>
  <c r="V139" i="15"/>
  <c r="U130" i="15"/>
  <c r="Y130" i="15" s="1"/>
  <c r="V130" i="15"/>
  <c r="C134" i="15"/>
  <c r="F134" i="15" s="1"/>
  <c r="Q147" i="15"/>
  <c r="S126" i="15"/>
  <c r="V126" i="15" s="1"/>
  <c r="V123" i="15"/>
  <c r="U123" i="15"/>
  <c r="V124" i="15"/>
  <c r="U124" i="15"/>
  <c r="Y124" i="15" s="1"/>
  <c r="I149" i="15"/>
  <c r="E149" i="15"/>
  <c r="U85" i="15"/>
  <c r="Y85" i="15" s="1"/>
  <c r="X149" i="15"/>
  <c r="X134" i="15"/>
  <c r="T151" i="15"/>
  <c r="Y111" i="15"/>
  <c r="W111" i="15"/>
  <c r="W110" i="15"/>
  <c r="Y110" i="15"/>
  <c r="E109" i="15"/>
  <c r="Y109" i="15" s="1"/>
  <c r="W109" i="15"/>
  <c r="E108" i="15"/>
  <c r="Y108" i="15" s="1"/>
  <c r="W108" i="15"/>
  <c r="E107" i="15"/>
  <c r="Y107" i="15" s="1"/>
  <c r="W107" i="15"/>
  <c r="W85" i="15"/>
  <c r="E48" i="15"/>
  <c r="W48" i="15"/>
  <c r="O42" i="14"/>
  <c r="O49" i="14" s="1"/>
  <c r="M23" i="14"/>
  <c r="M40" i="14"/>
  <c r="I40" i="14"/>
  <c r="K40" i="14"/>
  <c r="K42" i="14" s="1"/>
  <c r="K49" i="14" s="1"/>
  <c r="P32" i="14"/>
  <c r="I25" i="14"/>
  <c r="P17" i="14"/>
  <c r="P23" i="14" s="1"/>
  <c r="Y48" i="15" l="1"/>
  <c r="U49" i="15"/>
  <c r="Y49" i="15" s="1"/>
  <c r="Y145" i="15"/>
  <c r="M134" i="15"/>
  <c r="M151" i="15" s="1"/>
  <c r="E134" i="15"/>
  <c r="E151" i="15" s="1"/>
  <c r="O151" i="15"/>
  <c r="Q149" i="15"/>
  <c r="Q151" i="15" s="1"/>
  <c r="K151" i="15"/>
  <c r="U147" i="15"/>
  <c r="Y147" i="15" s="1"/>
  <c r="C151" i="15"/>
  <c r="J126" i="15"/>
  <c r="G134" i="15"/>
  <c r="G151" i="15" s="1"/>
  <c r="W126" i="15"/>
  <c r="V141" i="15"/>
  <c r="W141" i="15"/>
  <c r="W132" i="15"/>
  <c r="I42" i="14"/>
  <c r="I49" i="14" s="1"/>
  <c r="W147" i="15"/>
  <c r="I126" i="15"/>
  <c r="I134" i="15" s="1"/>
  <c r="Y123" i="15"/>
  <c r="U126" i="15"/>
  <c r="Y138" i="15"/>
  <c r="U141" i="15"/>
  <c r="Y144" i="15"/>
  <c r="S134" i="15"/>
  <c r="V134" i="15" s="1"/>
  <c r="S149" i="15"/>
  <c r="U132" i="15"/>
  <c r="Y132" i="15" s="1"/>
  <c r="Y129" i="15"/>
  <c r="X151" i="15"/>
  <c r="M25" i="14"/>
  <c r="M42" i="14" s="1"/>
  <c r="M49" i="14" s="1"/>
  <c r="P38" i="14"/>
  <c r="P40" i="14" s="1"/>
  <c r="P25" i="14"/>
  <c r="F151" i="15" l="1"/>
  <c r="R151" i="15"/>
  <c r="N151" i="15"/>
  <c r="J151" i="15"/>
  <c r="U134" i="15"/>
  <c r="Y134" i="15" s="1"/>
  <c r="Y126" i="15"/>
  <c r="U149" i="15"/>
  <c r="Y141" i="15"/>
  <c r="I151" i="15"/>
  <c r="V149" i="15"/>
  <c r="W149" i="15"/>
  <c r="J134" i="15"/>
  <c r="W134" i="15"/>
  <c r="S151" i="15"/>
  <c r="P42" i="14"/>
  <c r="Q42" i="14" l="1"/>
  <c r="P49" i="14"/>
  <c r="Y149" i="15"/>
  <c r="V151" i="15"/>
  <c r="W151" i="15"/>
  <c r="U151" i="15"/>
  <c r="Y151" i="15" s="1"/>
  <c r="Q40" i="14"/>
  <c r="Q25" i="14"/>
  <c r="K38" i="16" l="1"/>
  <c r="H38" i="16"/>
  <c r="H37" i="16"/>
  <c r="H36" i="16"/>
  <c r="H35" i="16"/>
  <c r="L22" i="16"/>
  <c r="L23" i="16" s="1"/>
  <c r="L24" i="16" s="1"/>
  <c r="L25" i="16" s="1"/>
  <c r="L26" i="16" s="1"/>
  <c r="L27" i="16" s="1"/>
  <c r="L28" i="16" s="1"/>
  <c r="L29" i="16" s="1"/>
  <c r="L30" i="16" s="1"/>
  <c r="H46" i="16"/>
  <c r="I6" i="16"/>
  <c r="D6" i="16"/>
  <c r="I5" i="16"/>
  <c r="I4" i="16"/>
  <c r="D4" i="16"/>
  <c r="D52" i="15"/>
  <c r="H52" i="15"/>
  <c r="L52" i="15"/>
  <c r="P52" i="15"/>
  <c r="D74" i="15"/>
  <c r="H74" i="15"/>
  <c r="L74" i="15"/>
  <c r="P74" i="15"/>
  <c r="D89" i="15"/>
  <c r="H89" i="15"/>
  <c r="L89" i="15"/>
  <c r="P89" i="15"/>
  <c r="T84" i="15"/>
  <c r="T72" i="15"/>
  <c r="T71" i="15"/>
  <c r="P113" i="15"/>
  <c r="L113" i="15"/>
  <c r="H113" i="15"/>
  <c r="D113" i="15"/>
  <c r="T106" i="15"/>
  <c r="P103" i="15"/>
  <c r="L103" i="15"/>
  <c r="H103" i="15"/>
  <c r="D103" i="15"/>
  <c r="T101" i="15"/>
  <c r="T100" i="15"/>
  <c r="T99" i="15"/>
  <c r="P96" i="15"/>
  <c r="L96" i="15"/>
  <c r="H96" i="15"/>
  <c r="D96" i="15"/>
  <c r="T94" i="15"/>
  <c r="T93" i="15"/>
  <c r="T92" i="15"/>
  <c r="P81" i="15"/>
  <c r="L81" i="15"/>
  <c r="H81" i="15"/>
  <c r="D81" i="15"/>
  <c r="T79" i="15"/>
  <c r="T78" i="15"/>
  <c r="T77" i="15"/>
  <c r="D68" i="15"/>
  <c r="H68" i="15"/>
  <c r="L68" i="15"/>
  <c r="P68" i="15"/>
  <c r="T63" i="15"/>
  <c r="T62" i="15"/>
  <c r="T66" i="15"/>
  <c r="T65" i="15"/>
  <c r="T64" i="15"/>
  <c r="T47" i="15"/>
  <c r="P59" i="15"/>
  <c r="L59" i="15"/>
  <c r="H59" i="15"/>
  <c r="D59" i="15"/>
  <c r="T57" i="15"/>
  <c r="T56" i="15"/>
  <c r="T55" i="15"/>
  <c r="P41" i="15"/>
  <c r="L41" i="15"/>
  <c r="H41" i="15"/>
  <c r="D41" i="15"/>
  <c r="T39" i="15"/>
  <c r="T38" i="15"/>
  <c r="T37" i="15"/>
  <c r="P34" i="15"/>
  <c r="L34" i="15"/>
  <c r="H34" i="15"/>
  <c r="D34" i="15"/>
  <c r="T32" i="15"/>
  <c r="T31" i="15"/>
  <c r="T30" i="15"/>
  <c r="T22" i="15"/>
  <c r="T21" i="15"/>
  <c r="T20" i="15"/>
  <c r="D24" i="15"/>
  <c r="H24" i="15"/>
  <c r="L24" i="15"/>
  <c r="P24" i="15"/>
  <c r="D17" i="15"/>
  <c r="H17" i="15"/>
  <c r="L17" i="15"/>
  <c r="P17" i="15"/>
  <c r="T14" i="15"/>
  <c r="X106" i="15" l="1"/>
  <c r="X20" i="15"/>
  <c r="X99" i="15"/>
  <c r="X21" i="15"/>
  <c r="X55" i="15"/>
  <c r="X64" i="15"/>
  <c r="X92" i="15"/>
  <c r="X100" i="15"/>
  <c r="X14" i="15"/>
  <c r="X22" i="15"/>
  <c r="X37" i="15"/>
  <c r="X56" i="15"/>
  <c r="X65" i="15"/>
  <c r="X77" i="15"/>
  <c r="X93" i="15"/>
  <c r="X101" i="15"/>
  <c r="X30" i="15"/>
  <c r="X38" i="15"/>
  <c r="X57" i="15"/>
  <c r="X66" i="15"/>
  <c r="X78" i="15"/>
  <c r="X94" i="15"/>
  <c r="X31" i="15"/>
  <c r="X39" i="15"/>
  <c r="X62" i="15"/>
  <c r="X71" i="15"/>
  <c r="X32" i="15"/>
  <c r="X63" i="15"/>
  <c r="X72" i="15"/>
  <c r="X79" i="15"/>
  <c r="X84" i="15"/>
  <c r="T52" i="15"/>
  <c r="X47" i="15"/>
  <c r="D43" i="15"/>
  <c r="T89" i="15"/>
  <c r="P43" i="15"/>
  <c r="D26" i="15"/>
  <c r="P26" i="15"/>
  <c r="H43" i="15"/>
  <c r="L43" i="15"/>
  <c r="L26" i="15"/>
  <c r="H26" i="15"/>
  <c r="T34" i="15"/>
  <c r="X34" i="15" s="1"/>
  <c r="T74" i="15"/>
  <c r="T41" i="15"/>
  <c r="K46" i="16"/>
  <c r="H39" i="16"/>
  <c r="H40" i="16" s="1"/>
  <c r="T113" i="15"/>
  <c r="T103" i="15"/>
  <c r="T96" i="15"/>
  <c r="T81" i="15"/>
  <c r="L115" i="15"/>
  <c r="H115" i="15"/>
  <c r="T68" i="15"/>
  <c r="D115" i="15"/>
  <c r="P115" i="15"/>
  <c r="T24" i="15"/>
  <c r="T59" i="15"/>
  <c r="T17" i="15"/>
  <c r="X113" i="15" l="1"/>
  <c r="X52" i="15"/>
  <c r="X68" i="15"/>
  <c r="X41" i="15"/>
  <c r="X74" i="15"/>
  <c r="X89" i="15"/>
  <c r="X59" i="15"/>
  <c r="X96" i="15"/>
  <c r="X17" i="15"/>
  <c r="X81" i="15"/>
  <c r="X24" i="15"/>
  <c r="X103" i="15"/>
  <c r="T26" i="15"/>
  <c r="P117" i="15"/>
  <c r="H117" i="15"/>
  <c r="T43" i="15"/>
  <c r="D117" i="15"/>
  <c r="L117" i="15"/>
  <c r="T115" i="15"/>
  <c r="L153" i="15" l="1"/>
  <c r="L155" i="15" s="1"/>
  <c r="X26" i="15"/>
  <c r="P153" i="15"/>
  <c r="P155" i="15" s="1"/>
  <c r="X43" i="15"/>
  <c r="X115" i="15"/>
  <c r="H153" i="15"/>
  <c r="H155" i="15" s="1"/>
  <c r="D153" i="15"/>
  <c r="D155" i="15" s="1"/>
  <c r="T117" i="15"/>
  <c r="L6" i="15"/>
  <c r="D6" i="15"/>
  <c r="L5" i="15"/>
  <c r="L4" i="15"/>
  <c r="D4" i="15"/>
  <c r="T153" i="15" l="1"/>
  <c r="X117" i="15"/>
  <c r="J6" i="14"/>
  <c r="D6" i="14"/>
  <c r="J5" i="14"/>
  <c r="J4" i="14"/>
  <c r="D4" i="14"/>
  <c r="J6" i="12"/>
  <c r="J5" i="12"/>
  <c r="J4" i="12"/>
  <c r="D4" i="12"/>
  <c r="D6" i="12"/>
  <c r="O31" i="15"/>
  <c r="K31" i="15"/>
  <c r="G31" i="15"/>
  <c r="C31" i="15"/>
  <c r="O14" i="15"/>
  <c r="K14" i="15"/>
  <c r="G14" i="15"/>
  <c r="C14" i="15"/>
  <c r="O106" i="15"/>
  <c r="K106" i="15"/>
  <c r="G106" i="15"/>
  <c r="C106" i="15"/>
  <c r="G99" i="15"/>
  <c r="J99" i="15" s="1"/>
  <c r="T155" i="15" l="1"/>
  <c r="X155" i="15" s="1"/>
  <c r="K39" i="16"/>
  <c r="X153" i="15"/>
  <c r="Q106" i="15"/>
  <c r="Q113" i="15" s="1"/>
  <c r="I106" i="15"/>
  <c r="M106" i="15"/>
  <c r="I14" i="15"/>
  <c r="M14" i="15"/>
  <c r="Q14" i="15"/>
  <c r="M31" i="15"/>
  <c r="I31" i="15"/>
  <c r="Q31" i="15"/>
  <c r="E106" i="15"/>
  <c r="E31" i="15"/>
  <c r="E14" i="15"/>
  <c r="I99" i="15"/>
  <c r="C113" i="15"/>
  <c r="F113" i="15" s="1"/>
  <c r="O113" i="15"/>
  <c r="R113" i="15" s="1"/>
  <c r="K113" i="15"/>
  <c r="N113" i="15" s="1"/>
  <c r="M115" i="12"/>
  <c r="G113" i="15"/>
  <c r="J113" i="15" s="1"/>
  <c r="I15" i="16"/>
  <c r="J15" i="16"/>
  <c r="G15" i="16"/>
  <c r="H15" i="16"/>
  <c r="P32" i="12"/>
  <c r="S31" i="15" s="1"/>
  <c r="P14" i="12"/>
  <c r="S14" i="15" s="1"/>
  <c r="I115" i="12"/>
  <c r="O115" i="12"/>
  <c r="P108" i="12"/>
  <c r="S106" i="15" s="1"/>
  <c r="K115" i="12"/>
  <c r="O101" i="15"/>
  <c r="K101" i="15"/>
  <c r="G101" i="15"/>
  <c r="C101" i="15"/>
  <c r="O100" i="15"/>
  <c r="K100" i="15"/>
  <c r="G100" i="15"/>
  <c r="C100" i="15"/>
  <c r="O99" i="15"/>
  <c r="R99" i="15" s="1"/>
  <c r="K99" i="15"/>
  <c r="N99" i="15" s="1"/>
  <c r="C99" i="15"/>
  <c r="O94" i="15"/>
  <c r="K94" i="15"/>
  <c r="G94" i="15"/>
  <c r="C94" i="15"/>
  <c r="O93" i="15"/>
  <c r="K93" i="15"/>
  <c r="G93" i="15"/>
  <c r="C93" i="15"/>
  <c r="O92" i="15"/>
  <c r="K92" i="15"/>
  <c r="G92" i="15"/>
  <c r="C92" i="15"/>
  <c r="O79" i="15"/>
  <c r="K79" i="15"/>
  <c r="G79" i="15"/>
  <c r="C79" i="15"/>
  <c r="O78" i="15"/>
  <c r="K78" i="15"/>
  <c r="G78" i="15"/>
  <c r="C78" i="15"/>
  <c r="O77" i="15"/>
  <c r="K77" i="15"/>
  <c r="G77" i="15"/>
  <c r="C77" i="15"/>
  <c r="O72" i="15"/>
  <c r="K72" i="15"/>
  <c r="G72" i="15"/>
  <c r="C72" i="15"/>
  <c r="O71" i="15"/>
  <c r="K71" i="15"/>
  <c r="G71" i="15"/>
  <c r="C71" i="15"/>
  <c r="O63" i="15"/>
  <c r="K63" i="15"/>
  <c r="G63" i="15"/>
  <c r="C63" i="15"/>
  <c r="O62" i="15"/>
  <c r="K62" i="15"/>
  <c r="G62" i="15"/>
  <c r="C62" i="15"/>
  <c r="O66" i="15"/>
  <c r="K66" i="15"/>
  <c r="G66" i="15"/>
  <c r="C66" i="15"/>
  <c r="O65" i="15"/>
  <c r="K65" i="15"/>
  <c r="G65" i="15"/>
  <c r="C65" i="15"/>
  <c r="O64" i="15"/>
  <c r="K64" i="15"/>
  <c r="G64" i="15"/>
  <c r="C64" i="15"/>
  <c r="O57" i="15"/>
  <c r="K57" i="15"/>
  <c r="G57" i="15"/>
  <c r="C57" i="15"/>
  <c r="O56" i="15"/>
  <c r="K56" i="15"/>
  <c r="G56" i="15"/>
  <c r="C56" i="15"/>
  <c r="O55" i="15"/>
  <c r="K55" i="15"/>
  <c r="G55" i="15"/>
  <c r="C55" i="15"/>
  <c r="O50" i="15"/>
  <c r="K50" i="15"/>
  <c r="G50" i="15"/>
  <c r="C50" i="15"/>
  <c r="O47" i="15"/>
  <c r="K47" i="15"/>
  <c r="G47" i="15"/>
  <c r="C47" i="15"/>
  <c r="O39" i="15"/>
  <c r="K39" i="15"/>
  <c r="G39" i="15"/>
  <c r="C39" i="15"/>
  <c r="O38" i="15"/>
  <c r="K38" i="15"/>
  <c r="G38" i="15"/>
  <c r="C38" i="15"/>
  <c r="O37" i="15"/>
  <c r="K37" i="15"/>
  <c r="G37" i="15"/>
  <c r="C37" i="15"/>
  <c r="O32" i="15"/>
  <c r="K32" i="15"/>
  <c r="G32" i="15"/>
  <c r="C32" i="15"/>
  <c r="O30" i="15"/>
  <c r="K30" i="15"/>
  <c r="G30" i="15"/>
  <c r="C30" i="15"/>
  <c r="O22" i="15"/>
  <c r="O21" i="15"/>
  <c r="O20" i="15"/>
  <c r="K22" i="15"/>
  <c r="K21" i="15"/>
  <c r="K20" i="15"/>
  <c r="G22" i="15"/>
  <c r="G21" i="15"/>
  <c r="G20" i="15"/>
  <c r="C21" i="15"/>
  <c r="C22" i="15"/>
  <c r="C20" i="15"/>
  <c r="M50" i="15" l="1"/>
  <c r="M78" i="15"/>
  <c r="Q66" i="15"/>
  <c r="I50" i="15"/>
  <c r="I56" i="15"/>
  <c r="I64" i="15"/>
  <c r="I66" i="15"/>
  <c r="I63" i="15"/>
  <c r="I72" i="15"/>
  <c r="I78" i="15"/>
  <c r="I94" i="15"/>
  <c r="M100" i="15"/>
  <c r="N100" i="15"/>
  <c r="M56" i="15"/>
  <c r="M72" i="15"/>
  <c r="Q100" i="15"/>
  <c r="R100" i="15"/>
  <c r="Q50" i="15"/>
  <c r="U14" i="15"/>
  <c r="Y14" i="15" s="1"/>
  <c r="E93" i="15"/>
  <c r="I101" i="15"/>
  <c r="J101" i="15"/>
  <c r="U31" i="15"/>
  <c r="Y31" i="15" s="1"/>
  <c r="Q63" i="15"/>
  <c r="I57" i="15"/>
  <c r="I65" i="15"/>
  <c r="I79" i="15"/>
  <c r="I93" i="15"/>
  <c r="M101" i="15"/>
  <c r="N101" i="15"/>
  <c r="M64" i="15"/>
  <c r="M94" i="15"/>
  <c r="Q64" i="15"/>
  <c r="M57" i="15"/>
  <c r="M65" i="15"/>
  <c r="M79" i="15"/>
  <c r="M93" i="15"/>
  <c r="Q101" i="15"/>
  <c r="R101" i="15"/>
  <c r="M63" i="15"/>
  <c r="Q57" i="15"/>
  <c r="Q65" i="15"/>
  <c r="Q79" i="15"/>
  <c r="M66" i="15"/>
  <c r="Q56" i="15"/>
  <c r="Q72" i="15"/>
  <c r="Q78" i="15"/>
  <c r="Q94" i="15"/>
  <c r="I100" i="15"/>
  <c r="J100" i="15"/>
  <c r="U106" i="15"/>
  <c r="Y106" i="15" s="1"/>
  <c r="I21" i="15"/>
  <c r="M39" i="15"/>
  <c r="I22" i="15"/>
  <c r="I32" i="15"/>
  <c r="I38" i="15"/>
  <c r="M21" i="15"/>
  <c r="Q21" i="15"/>
  <c r="M32" i="15"/>
  <c r="M38" i="15"/>
  <c r="I39" i="15"/>
  <c r="Q39" i="15"/>
  <c r="M22" i="15"/>
  <c r="Q22" i="15"/>
  <c r="Q32" i="15"/>
  <c r="Q38" i="15"/>
  <c r="E65" i="15"/>
  <c r="E22" i="15"/>
  <c r="E101" i="15"/>
  <c r="E100" i="15"/>
  <c r="E64" i="15"/>
  <c r="E66" i="15"/>
  <c r="E63" i="15"/>
  <c r="W106" i="15"/>
  <c r="Q93" i="15"/>
  <c r="E94" i="15"/>
  <c r="E79" i="15"/>
  <c r="E78" i="15"/>
  <c r="E72" i="15"/>
  <c r="E57" i="15"/>
  <c r="E56" i="15"/>
  <c r="E50" i="15"/>
  <c r="E39" i="15"/>
  <c r="E38" i="15"/>
  <c r="E32" i="15"/>
  <c r="W31" i="15"/>
  <c r="E21" i="15"/>
  <c r="W14" i="15"/>
  <c r="E62" i="15"/>
  <c r="C68" i="15"/>
  <c r="F68" i="15" s="1"/>
  <c r="E99" i="15"/>
  <c r="C103" i="15"/>
  <c r="F103" i="15" s="1"/>
  <c r="I47" i="15"/>
  <c r="G52" i="15"/>
  <c r="J52" i="15" s="1"/>
  <c r="G59" i="15"/>
  <c r="J59" i="15" s="1"/>
  <c r="I55" i="15"/>
  <c r="I62" i="15"/>
  <c r="G68" i="15"/>
  <c r="J68" i="15" s="1"/>
  <c r="G74" i="15"/>
  <c r="J74" i="15" s="1"/>
  <c r="I71" i="15"/>
  <c r="I77" i="15"/>
  <c r="G81" i="15"/>
  <c r="J81" i="15" s="1"/>
  <c r="K103" i="15"/>
  <c r="N103" i="15" s="1"/>
  <c r="M99" i="15"/>
  <c r="E47" i="15"/>
  <c r="C52" i="15"/>
  <c r="F52" i="15" s="1"/>
  <c r="E77" i="15"/>
  <c r="C81" i="15"/>
  <c r="F81" i="15" s="1"/>
  <c r="Q20" i="15"/>
  <c r="O24" i="15"/>
  <c r="R24" i="15" s="1"/>
  <c r="M47" i="15"/>
  <c r="K52" i="15"/>
  <c r="N52" i="15" s="1"/>
  <c r="M55" i="15"/>
  <c r="K59" i="15"/>
  <c r="N59" i="15" s="1"/>
  <c r="M62" i="15"/>
  <c r="K68" i="15"/>
  <c r="N68" i="15" s="1"/>
  <c r="M71" i="15"/>
  <c r="K74" i="15"/>
  <c r="N74" i="15" s="1"/>
  <c r="M77" i="15"/>
  <c r="K81" i="15"/>
  <c r="N81" i="15" s="1"/>
  <c r="O103" i="15"/>
  <c r="R103" i="15" s="1"/>
  <c r="Q99" i="15"/>
  <c r="E71" i="15"/>
  <c r="C74" i="15"/>
  <c r="F74" i="15" s="1"/>
  <c r="Q55" i="15"/>
  <c r="O59" i="15"/>
  <c r="R59" i="15" s="1"/>
  <c r="O74" i="15"/>
  <c r="R74" i="15" s="1"/>
  <c r="Q71" i="15"/>
  <c r="E30" i="15"/>
  <c r="C34" i="15"/>
  <c r="F34" i="15" s="1"/>
  <c r="C41" i="15"/>
  <c r="F41" i="15" s="1"/>
  <c r="E37" i="15"/>
  <c r="C89" i="15"/>
  <c r="F89" i="15" s="1"/>
  <c r="E84" i="15"/>
  <c r="E92" i="15"/>
  <c r="C96" i="15"/>
  <c r="F96" i="15" s="1"/>
  <c r="E55" i="15"/>
  <c r="C59" i="15"/>
  <c r="F59" i="15" s="1"/>
  <c r="G34" i="15"/>
  <c r="J34" i="15" s="1"/>
  <c r="I30" i="15"/>
  <c r="I37" i="15"/>
  <c r="G41" i="15"/>
  <c r="J41" i="15" s="1"/>
  <c r="I84" i="15"/>
  <c r="I89" i="15" s="1"/>
  <c r="G89" i="15"/>
  <c r="J89" i="15" s="1"/>
  <c r="G96" i="15"/>
  <c r="J96" i="15" s="1"/>
  <c r="I92" i="15"/>
  <c r="G103" i="15"/>
  <c r="J103" i="15" s="1"/>
  <c r="C24" i="15"/>
  <c r="F24" i="15" s="1"/>
  <c r="E20" i="15"/>
  <c r="I20" i="15"/>
  <c r="G24" i="15"/>
  <c r="J24" i="15" s="1"/>
  <c r="Q47" i="15"/>
  <c r="O52" i="15"/>
  <c r="R52" i="15" s="1"/>
  <c r="Q62" i="15"/>
  <c r="O68" i="15"/>
  <c r="R68" i="15" s="1"/>
  <c r="M20" i="15"/>
  <c r="K24" i="15"/>
  <c r="N24" i="15" s="1"/>
  <c r="M30" i="15"/>
  <c r="K34" i="15"/>
  <c r="N34" i="15" s="1"/>
  <c r="M37" i="15"/>
  <c r="K41" i="15"/>
  <c r="N41" i="15" s="1"/>
  <c r="M84" i="15"/>
  <c r="M89" i="15" s="1"/>
  <c r="K89" i="15"/>
  <c r="N89" i="15" s="1"/>
  <c r="M92" i="15"/>
  <c r="K96" i="15"/>
  <c r="N96" i="15" s="1"/>
  <c r="Q77" i="15"/>
  <c r="O81" i="15"/>
  <c r="R81" i="15" s="1"/>
  <c r="O34" i="15"/>
  <c r="R34" i="15" s="1"/>
  <c r="Q30" i="15"/>
  <c r="Q37" i="15"/>
  <c r="O41" i="15"/>
  <c r="R41" i="15" s="1"/>
  <c r="O89" i="15"/>
  <c r="R89" i="15" s="1"/>
  <c r="Q84" i="15"/>
  <c r="Q89" i="15" s="1"/>
  <c r="Q92" i="15"/>
  <c r="O96" i="15"/>
  <c r="R96" i="15" s="1"/>
  <c r="I113" i="15"/>
  <c r="E113" i="15"/>
  <c r="S113" i="15"/>
  <c r="V113" i="15" s="1"/>
  <c r="M113" i="15"/>
  <c r="M42" i="12"/>
  <c r="M98" i="12"/>
  <c r="M35" i="12"/>
  <c r="M91" i="12"/>
  <c r="P115" i="12"/>
  <c r="I35" i="12"/>
  <c r="I91" i="12"/>
  <c r="K76" i="12"/>
  <c r="K91" i="12"/>
  <c r="K98" i="12"/>
  <c r="O35" i="12"/>
  <c r="O54" i="12"/>
  <c r="O91" i="12"/>
  <c r="P57" i="12"/>
  <c r="S55" i="15" s="1"/>
  <c r="M76" i="12"/>
  <c r="O61" i="12"/>
  <c r="O105" i="12"/>
  <c r="M83" i="12"/>
  <c r="K35" i="12"/>
  <c r="O98" i="12"/>
  <c r="M61" i="12"/>
  <c r="K61" i="12"/>
  <c r="P81" i="12"/>
  <c r="P89" i="12"/>
  <c r="S87" i="15" s="1"/>
  <c r="K42" i="12"/>
  <c r="P58" i="12"/>
  <c r="S56" i="15" s="1"/>
  <c r="O76" i="12"/>
  <c r="P94" i="12"/>
  <c r="S92" i="15" s="1"/>
  <c r="I54" i="12"/>
  <c r="P79" i="12"/>
  <c r="S77" i="15" s="1"/>
  <c r="P95" i="12"/>
  <c r="S93" i="15" s="1"/>
  <c r="I76" i="12"/>
  <c r="O83" i="12"/>
  <c r="I83" i="12"/>
  <c r="P96" i="12"/>
  <c r="S94" i="15" s="1"/>
  <c r="P103" i="12"/>
  <c r="S101" i="15" s="1"/>
  <c r="K105" i="12"/>
  <c r="P102" i="12"/>
  <c r="S100" i="15" s="1"/>
  <c r="M105" i="12"/>
  <c r="P101" i="12"/>
  <c r="S99" i="15" s="1"/>
  <c r="I105" i="12"/>
  <c r="I98" i="12"/>
  <c r="P88" i="12"/>
  <c r="S86" i="15" s="1"/>
  <c r="P80" i="12"/>
  <c r="S78" i="15" s="1"/>
  <c r="K83" i="12"/>
  <c r="P74" i="12"/>
  <c r="S72" i="15" s="1"/>
  <c r="M54" i="12"/>
  <c r="K54" i="12"/>
  <c r="I61" i="12"/>
  <c r="P59" i="12"/>
  <c r="S57" i="15" s="1"/>
  <c r="P73" i="12"/>
  <c r="S71" i="15" s="1"/>
  <c r="P64" i="12"/>
  <c r="S62" i="15" s="1"/>
  <c r="P65" i="12"/>
  <c r="S63" i="15" s="1"/>
  <c r="P66" i="12"/>
  <c r="S64" i="15" s="1"/>
  <c r="K70" i="12"/>
  <c r="P67" i="12"/>
  <c r="S65" i="15" s="1"/>
  <c r="W65" i="15" s="1"/>
  <c r="M70" i="12"/>
  <c r="O70" i="12"/>
  <c r="I70" i="12"/>
  <c r="P68" i="12"/>
  <c r="S66" i="15" s="1"/>
  <c r="P52" i="12"/>
  <c r="S50" i="15" s="1"/>
  <c r="S47" i="15"/>
  <c r="O42" i="12"/>
  <c r="P33" i="12"/>
  <c r="S32" i="15" s="1"/>
  <c r="P39" i="12"/>
  <c r="S38" i="15" s="1"/>
  <c r="K24" i="12"/>
  <c r="P38" i="12"/>
  <c r="S37" i="15" s="1"/>
  <c r="P40" i="12"/>
  <c r="S39" i="15" s="1"/>
  <c r="P31" i="12"/>
  <c r="S30" i="15" s="1"/>
  <c r="I42" i="12"/>
  <c r="Q74" i="15" l="1"/>
  <c r="M96" i="15"/>
  <c r="I74" i="15"/>
  <c r="Q34" i="15"/>
  <c r="Q81" i="15"/>
  <c r="Q103" i="15"/>
  <c r="I103" i="15"/>
  <c r="I59" i="15"/>
  <c r="Q59" i="15"/>
  <c r="M74" i="15"/>
  <c r="I81" i="15"/>
  <c r="Q68" i="15"/>
  <c r="I96" i="15"/>
  <c r="M59" i="15"/>
  <c r="M81" i="15"/>
  <c r="M52" i="15"/>
  <c r="U64" i="15"/>
  <c r="Y64" i="15" s="1"/>
  <c r="W77" i="15"/>
  <c r="W55" i="15"/>
  <c r="M68" i="15"/>
  <c r="U50" i="15"/>
  <c r="Y50" i="15" s="1"/>
  <c r="U66" i="15"/>
  <c r="Y66" i="15" s="1"/>
  <c r="I68" i="15"/>
  <c r="W47" i="15"/>
  <c r="W30" i="15"/>
  <c r="U39" i="15"/>
  <c r="Y39" i="15" s="1"/>
  <c r="W62" i="15"/>
  <c r="U78" i="15"/>
  <c r="Y78" i="15" s="1"/>
  <c r="U101" i="15"/>
  <c r="Y101" i="15" s="1"/>
  <c r="W92" i="15"/>
  <c r="W37" i="15"/>
  <c r="W71" i="15"/>
  <c r="U94" i="15"/>
  <c r="Y94" i="15" s="1"/>
  <c r="M103" i="15"/>
  <c r="U63" i="15"/>
  <c r="Y63" i="15" s="1"/>
  <c r="U100" i="15"/>
  <c r="Y100" i="15" s="1"/>
  <c r="U38" i="15"/>
  <c r="Y38" i="15" s="1"/>
  <c r="U57" i="15"/>
  <c r="Y57" i="15" s="1"/>
  <c r="U32" i="15"/>
  <c r="Y32" i="15" s="1"/>
  <c r="U72" i="15"/>
  <c r="Y72" i="15" s="1"/>
  <c r="U56" i="15"/>
  <c r="Y56" i="15" s="1"/>
  <c r="U65" i="15"/>
  <c r="Y65" i="15" s="1"/>
  <c r="W99" i="15"/>
  <c r="I52" i="15"/>
  <c r="U93" i="15"/>
  <c r="Y93" i="15" s="1"/>
  <c r="Q52" i="15"/>
  <c r="W113" i="15"/>
  <c r="Q41" i="15"/>
  <c r="M34" i="15"/>
  <c r="I34" i="15"/>
  <c r="Q96" i="15"/>
  <c r="M41" i="15"/>
  <c r="I24" i="15"/>
  <c r="I41" i="15"/>
  <c r="M24" i="15"/>
  <c r="W100" i="15"/>
  <c r="W63" i="15"/>
  <c r="Q24" i="15"/>
  <c r="W101" i="15"/>
  <c r="W66" i="15"/>
  <c r="W64" i="15"/>
  <c r="E68" i="15"/>
  <c r="E59" i="15"/>
  <c r="E103" i="15"/>
  <c r="W93" i="15"/>
  <c r="W94" i="15"/>
  <c r="E96" i="15"/>
  <c r="U87" i="15"/>
  <c r="Y87" i="15" s="1"/>
  <c r="W87" i="15"/>
  <c r="U86" i="15"/>
  <c r="Y86" i="15" s="1"/>
  <c r="W86" i="15"/>
  <c r="E89" i="15"/>
  <c r="S79" i="15"/>
  <c r="W78" i="15"/>
  <c r="E81" i="15"/>
  <c r="W72" i="15"/>
  <c r="E74" i="15"/>
  <c r="W57" i="15"/>
  <c r="W56" i="15"/>
  <c r="W50" i="15"/>
  <c r="E52" i="15"/>
  <c r="W39" i="15"/>
  <c r="W38" i="15"/>
  <c r="E41" i="15"/>
  <c r="W32" i="15"/>
  <c r="E34" i="15"/>
  <c r="E24" i="15"/>
  <c r="O43" i="15"/>
  <c r="R43" i="15" s="1"/>
  <c r="K43" i="15"/>
  <c r="N43" i="15" s="1"/>
  <c r="C115" i="15"/>
  <c r="F115" i="15" s="1"/>
  <c r="K115" i="15"/>
  <c r="N115" i="15" s="1"/>
  <c r="O115" i="15"/>
  <c r="R115" i="15" s="1"/>
  <c r="S103" i="15"/>
  <c r="V103" i="15" s="1"/>
  <c r="U99" i="15"/>
  <c r="G115" i="15"/>
  <c r="J115" i="15" s="1"/>
  <c r="S52" i="15"/>
  <c r="V52" i="15" s="1"/>
  <c r="U47" i="15"/>
  <c r="U77" i="15"/>
  <c r="U55" i="15"/>
  <c r="S59" i="15"/>
  <c r="V59" i="15" s="1"/>
  <c r="C43" i="15"/>
  <c r="F43" i="15" s="1"/>
  <c r="U30" i="15"/>
  <c r="S34" i="15"/>
  <c r="U62" i="15"/>
  <c r="S68" i="15"/>
  <c r="V68" i="15" s="1"/>
  <c r="U92" i="15"/>
  <c r="S96" i="15"/>
  <c r="V96" i="15" s="1"/>
  <c r="G43" i="15"/>
  <c r="J43" i="15" s="1"/>
  <c r="S41" i="15"/>
  <c r="V41" i="15" s="1"/>
  <c r="U37" i="15"/>
  <c r="S74" i="15"/>
  <c r="V74" i="15" s="1"/>
  <c r="U71" i="15"/>
  <c r="S89" i="15"/>
  <c r="V89" i="15" s="1"/>
  <c r="U84" i="15"/>
  <c r="K44" i="12"/>
  <c r="M44" i="12"/>
  <c r="U113" i="15"/>
  <c r="Y113" i="15" s="1"/>
  <c r="P61" i="12"/>
  <c r="I117" i="12"/>
  <c r="O117" i="12"/>
  <c r="I44" i="12"/>
  <c r="O44" i="12"/>
  <c r="M117" i="12"/>
  <c r="K117" i="12"/>
  <c r="P98" i="12"/>
  <c r="P105" i="12"/>
  <c r="P91" i="12"/>
  <c r="P83" i="12"/>
  <c r="P76" i="12"/>
  <c r="P70" i="12"/>
  <c r="P54" i="12"/>
  <c r="P42" i="12"/>
  <c r="P35" i="12"/>
  <c r="U34" i="15" l="1"/>
  <c r="Y34" i="15" s="1"/>
  <c r="Q43" i="15"/>
  <c r="U52" i="15"/>
  <c r="Y52" i="15" s="1"/>
  <c r="U74" i="15"/>
  <c r="Y74" i="15" s="1"/>
  <c r="I115" i="15"/>
  <c r="U59" i="15"/>
  <c r="Y59" i="15" s="1"/>
  <c r="U96" i="15"/>
  <c r="Y96" i="15" s="1"/>
  <c r="M115" i="15"/>
  <c r="U68" i="15"/>
  <c r="Y68" i="15" s="1"/>
  <c r="U41" i="15"/>
  <c r="Y41" i="15" s="1"/>
  <c r="Q115" i="15"/>
  <c r="W79" i="15"/>
  <c r="U103" i="15"/>
  <c r="Y103" i="15" s="1"/>
  <c r="W34" i="15"/>
  <c r="V34" i="15"/>
  <c r="W89" i="15"/>
  <c r="W52" i="15"/>
  <c r="W96" i="15"/>
  <c r="W68" i="15"/>
  <c r="W74" i="15"/>
  <c r="W59" i="15"/>
  <c r="W41" i="15"/>
  <c r="W103" i="15"/>
  <c r="I43" i="15"/>
  <c r="M43" i="15"/>
  <c r="E43" i="15"/>
  <c r="U89" i="15"/>
  <c r="Y89" i="15" s="1"/>
  <c r="S81" i="15"/>
  <c r="V81" i="15" s="1"/>
  <c r="Y62" i="15"/>
  <c r="Y55" i="15"/>
  <c r="Y99" i="15"/>
  <c r="Y92" i="15"/>
  <c r="E115" i="15"/>
  <c r="Y84" i="15"/>
  <c r="U79" i="15"/>
  <c r="Y79" i="15" s="1"/>
  <c r="Y77" i="15"/>
  <c r="Y71" i="15"/>
  <c r="Y47" i="15"/>
  <c r="Y37" i="15"/>
  <c r="Y30" i="15"/>
  <c r="Q35" i="14"/>
  <c r="Q36" i="14"/>
  <c r="Q30" i="14"/>
  <c r="Q29" i="14"/>
  <c r="Q32" i="14"/>
  <c r="Q38" i="14"/>
  <c r="Q21" i="14"/>
  <c r="Q20" i="14"/>
  <c r="Q23" i="14"/>
  <c r="Q15" i="14"/>
  <c r="Q17" i="14"/>
  <c r="K15" i="16"/>
  <c r="I16" i="16" s="1"/>
  <c r="Q14" i="14"/>
  <c r="S43" i="15"/>
  <c r="V43" i="15" s="1"/>
  <c r="M43" i="14"/>
  <c r="M50" i="14" s="1"/>
  <c r="K43" i="14"/>
  <c r="K50" i="14" s="1"/>
  <c r="O43" i="14"/>
  <c r="O50" i="14" s="1"/>
  <c r="P117" i="12"/>
  <c r="P44" i="12"/>
  <c r="U43" i="15" l="1"/>
  <c r="Y43" i="15" s="1"/>
  <c r="S115" i="15"/>
  <c r="V115" i="15" s="1"/>
  <c r="W81" i="15"/>
  <c r="W43" i="15"/>
  <c r="U81" i="15"/>
  <c r="J16" i="16"/>
  <c r="K16" i="16"/>
  <c r="H16" i="16"/>
  <c r="G16" i="16"/>
  <c r="P43" i="14"/>
  <c r="P50" i="14" s="1"/>
  <c r="I43" i="14"/>
  <c r="I50" i="14" s="1"/>
  <c r="K118" i="12"/>
  <c r="M45" i="12"/>
  <c r="K45" i="12"/>
  <c r="I118" i="12"/>
  <c r="O118" i="12"/>
  <c r="I45" i="12"/>
  <c r="O45" i="12"/>
  <c r="M118" i="12"/>
  <c r="W115" i="15" l="1"/>
  <c r="U115" i="15"/>
  <c r="Y115" i="15" s="1"/>
  <c r="Y81" i="15"/>
  <c r="K17" i="15"/>
  <c r="N17" i="15" s="1"/>
  <c r="G17" i="15"/>
  <c r="J17" i="15" s="1"/>
  <c r="C17" i="15"/>
  <c r="F17" i="15" s="1"/>
  <c r="O17" i="15"/>
  <c r="R17" i="15" s="1"/>
  <c r="I24" i="12"/>
  <c r="K17" i="12"/>
  <c r="M17" i="12"/>
  <c r="I17" i="12"/>
  <c r="O17" i="12"/>
  <c r="P21" i="12"/>
  <c r="S21" i="15" s="1"/>
  <c r="P15" i="12"/>
  <c r="S15" i="15" s="1"/>
  <c r="P13" i="12"/>
  <c r="S13" i="15" s="1"/>
  <c r="O24" i="12"/>
  <c r="U13" i="15" l="1"/>
  <c r="Y13" i="15" s="1"/>
  <c r="W13" i="15"/>
  <c r="U15" i="15"/>
  <c r="Y15" i="15" s="1"/>
  <c r="W15" i="15"/>
  <c r="K26" i="15"/>
  <c r="N26" i="15" s="1"/>
  <c r="G26" i="15"/>
  <c r="J26" i="15" s="1"/>
  <c r="O26" i="15"/>
  <c r="R26" i="15" s="1"/>
  <c r="U21" i="15"/>
  <c r="Y21" i="15" s="1"/>
  <c r="W21" i="15"/>
  <c r="C26" i="15"/>
  <c r="F26" i="15" s="1"/>
  <c r="E17" i="15"/>
  <c r="I17" i="15"/>
  <c r="I26" i="15" s="1"/>
  <c r="S17" i="15"/>
  <c r="V17" i="15" s="1"/>
  <c r="Q17" i="15"/>
  <c r="Q26" i="15" s="1"/>
  <c r="M17" i="15"/>
  <c r="M26" i="15" s="1"/>
  <c r="I26" i="12"/>
  <c r="I120" i="12" s="1"/>
  <c r="M24" i="12"/>
  <c r="M26" i="12" s="1"/>
  <c r="M120" i="12" s="1"/>
  <c r="P17" i="12"/>
  <c r="K26" i="12"/>
  <c r="K120" i="12" s="1"/>
  <c r="P20" i="12"/>
  <c r="S20" i="15" s="1"/>
  <c r="P22" i="12"/>
  <c r="S22" i="15" s="1"/>
  <c r="W20" i="15" l="1"/>
  <c r="K117" i="15"/>
  <c r="N117" i="15" s="1"/>
  <c r="Q117" i="15"/>
  <c r="Q153" i="15" s="1"/>
  <c r="G117" i="15"/>
  <c r="J117" i="15" s="1"/>
  <c r="W17" i="15"/>
  <c r="O117" i="15"/>
  <c r="R117" i="15" s="1"/>
  <c r="U22" i="15"/>
  <c r="Y22" i="15" s="1"/>
  <c r="W22" i="15"/>
  <c r="E26" i="15"/>
  <c r="C117" i="15"/>
  <c r="F117" i="15" s="1"/>
  <c r="M117" i="15"/>
  <c r="M153" i="15" s="1"/>
  <c r="S24" i="15"/>
  <c r="V24" i="15" s="1"/>
  <c r="U20" i="15"/>
  <c r="U17" i="15"/>
  <c r="Y17" i="15" s="1"/>
  <c r="I117" i="15"/>
  <c r="I153" i="15" s="1"/>
  <c r="P24" i="12"/>
  <c r="O26" i="12"/>
  <c r="O120" i="12" s="1"/>
  <c r="K153" i="15" l="1"/>
  <c r="O153" i="15"/>
  <c r="W24" i="15"/>
  <c r="G153" i="15"/>
  <c r="U24" i="15"/>
  <c r="Y24" i="15" s="1"/>
  <c r="Y20" i="15"/>
  <c r="E117" i="15"/>
  <c r="C153" i="15"/>
  <c r="S26" i="15"/>
  <c r="V26" i="15" s="1"/>
  <c r="P26" i="12"/>
  <c r="P120" i="12" s="1"/>
  <c r="F153" i="15" l="1"/>
  <c r="C155" i="15"/>
  <c r="J153" i="15"/>
  <c r="G155" i="15"/>
  <c r="R153" i="15"/>
  <c r="O155" i="15"/>
  <c r="N153" i="15"/>
  <c r="K155" i="15"/>
  <c r="U26" i="15"/>
  <c r="Y26" i="15" s="1"/>
  <c r="S117" i="15"/>
  <c r="V117" i="15" s="1"/>
  <c r="W26" i="15"/>
  <c r="E153" i="15"/>
  <c r="Q17" i="12"/>
  <c r="K27" i="12"/>
  <c r="M27" i="12"/>
  <c r="I27" i="12"/>
  <c r="O27" i="12"/>
  <c r="Q96" i="12"/>
  <c r="I155" i="15" l="1"/>
  <c r="M155" i="15"/>
  <c r="Q155" i="15"/>
  <c r="E155" i="15"/>
  <c r="Q50" i="12"/>
  <c r="W117" i="15"/>
  <c r="U117" i="15"/>
  <c r="U153" i="15" s="1"/>
  <c r="S153" i="15"/>
  <c r="Q51" i="12"/>
  <c r="Q86" i="12"/>
  <c r="Q87" i="12"/>
  <c r="Q110" i="12"/>
  <c r="Q111" i="12"/>
  <c r="Q112" i="12"/>
  <c r="Q113" i="12"/>
  <c r="H12" i="16"/>
  <c r="K46" i="14"/>
  <c r="K55" i="14" s="1"/>
  <c r="Q109" i="12"/>
  <c r="K12" i="16"/>
  <c r="P46" i="14"/>
  <c r="P55" i="14" s="1"/>
  <c r="I12" i="16"/>
  <c r="M46" i="14"/>
  <c r="M55" i="14" s="1"/>
  <c r="J12" i="16"/>
  <c r="O46" i="14"/>
  <c r="O55" i="14" s="1"/>
  <c r="G12" i="16"/>
  <c r="I46" i="14"/>
  <c r="I55" i="14" s="1"/>
  <c r="P121" i="12"/>
  <c r="Q26" i="12"/>
  <c r="Q39" i="12"/>
  <c r="Q95" i="12"/>
  <c r="Q57" i="12"/>
  <c r="Q42" i="12"/>
  <c r="Q24" i="12"/>
  <c r="Q67" i="12"/>
  <c r="Q61" i="12"/>
  <c r="Q44" i="12"/>
  <c r="Q40" i="12"/>
  <c r="Q102" i="12"/>
  <c r="Q15" i="12"/>
  <c r="Q108" i="12"/>
  <c r="Q64" i="12"/>
  <c r="Q58" i="12"/>
  <c r="Q70" i="12"/>
  <c r="Q117" i="12"/>
  <c r="Q81" i="12"/>
  <c r="Q66" i="12"/>
  <c r="Q98" i="12"/>
  <c r="Q73" i="12"/>
  <c r="Q52" i="12"/>
  <c r="Q115" i="12"/>
  <c r="Q76" i="12"/>
  <c r="Q13" i="12"/>
  <c r="Q94" i="12"/>
  <c r="Q83" i="12"/>
  <c r="Q14" i="12"/>
  <c r="Q22" i="12"/>
  <c r="Q59" i="12"/>
  <c r="Q35" i="12"/>
  <c r="Q31" i="12"/>
  <c r="Q65" i="12"/>
  <c r="Q88" i="12"/>
  <c r="Q49" i="12"/>
  <c r="Q79" i="12"/>
  <c r="Q74" i="12"/>
  <c r="Q38" i="12"/>
  <c r="Q91" i="12"/>
  <c r="Q32" i="12"/>
  <c r="Q21" i="12"/>
  <c r="O121" i="12"/>
  <c r="M121" i="12"/>
  <c r="K121" i="12"/>
  <c r="I121" i="12"/>
  <c r="Q89" i="12"/>
  <c r="Q101" i="12"/>
  <c r="Q33" i="12"/>
  <c r="Q20" i="12"/>
  <c r="Q54" i="12"/>
  <c r="Q105" i="12"/>
  <c r="Q103" i="12"/>
  <c r="Q80" i="12"/>
  <c r="Q68" i="12"/>
  <c r="Q120" i="12"/>
  <c r="I52" i="14" l="1"/>
  <c r="V153" i="15"/>
  <c r="S155" i="15"/>
  <c r="W153" i="15"/>
  <c r="Y153" i="15"/>
  <c r="Y117" i="15"/>
  <c r="G13" i="16"/>
  <c r="G18" i="16"/>
  <c r="O47" i="14"/>
  <c r="O52" i="14"/>
  <c r="K47" i="14"/>
  <c r="K52" i="14"/>
  <c r="J13" i="16"/>
  <c r="J18" i="16"/>
  <c r="H13" i="16"/>
  <c r="H18" i="16"/>
  <c r="M47" i="14"/>
  <c r="M52" i="14"/>
  <c r="I18" i="16"/>
  <c r="I13" i="16"/>
  <c r="I47" i="14"/>
  <c r="P47" i="14"/>
  <c r="P52" i="14"/>
  <c r="K13" i="16"/>
  <c r="K18" i="16"/>
  <c r="L12" i="16" s="1"/>
  <c r="Q49" i="14" l="1"/>
  <c r="U155" i="15"/>
  <c r="Y155" i="15" s="1"/>
  <c r="W155" i="15"/>
  <c r="Q52" i="14"/>
  <c r="Q46" i="14"/>
  <c r="M53" i="14"/>
  <c r="O53" i="14"/>
  <c r="L15" i="16"/>
  <c r="L18" i="16"/>
  <c r="K19" i="16"/>
  <c r="H19" i="16"/>
  <c r="G19" i="16"/>
  <c r="K53" i="14"/>
  <c r="P53" i="14"/>
  <c r="J19" i="16"/>
  <c r="I53" i="14"/>
  <c r="I1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 Kull</author>
  </authors>
  <commentList>
    <comment ref="E38" authorId="0" shapeId="0" xr:uid="{00000000-0006-0000-0100-000001000000}">
      <text>
        <r>
          <rPr>
            <b/>
            <sz val="9"/>
            <color indexed="81"/>
            <rFont val="Tahoma"/>
            <family val="2"/>
          </rPr>
          <t>Budget/Reporting Currency</t>
        </r>
      </text>
    </comment>
  </commentList>
</comments>
</file>

<file path=xl/sharedStrings.xml><?xml version="1.0" encoding="utf-8"?>
<sst xmlns="http://schemas.openxmlformats.org/spreadsheetml/2006/main" count="631" uniqueCount="284">
  <si>
    <t>Total</t>
  </si>
  <si>
    <t>Budget</t>
  </si>
  <si>
    <t>Bangladesh</t>
  </si>
  <si>
    <t>USA</t>
  </si>
  <si>
    <t>Switzerland</t>
  </si>
  <si>
    <t xml:space="preserve">Lead Partner Organisation </t>
  </si>
  <si>
    <t>Seat/registered in</t>
  </si>
  <si>
    <t>Partner Name</t>
  </si>
  <si>
    <t>Date of budget revision</t>
  </si>
  <si>
    <t>Budget version</t>
  </si>
  <si>
    <t>Total project cost</t>
  </si>
  <si>
    <t>Project end date</t>
  </si>
  <si>
    <t>Project start date</t>
  </si>
  <si>
    <t>Project name</t>
  </si>
  <si>
    <t>Contract No.</t>
  </si>
  <si>
    <t>%</t>
  </si>
  <si>
    <t xml:space="preserve">Ref </t>
  </si>
  <si>
    <t xml:space="preserve">Budget Heading </t>
  </si>
  <si>
    <t xml:space="preserve">Notes </t>
  </si>
  <si>
    <t>Partner-Type</t>
  </si>
  <si>
    <t>Lead-Partner</t>
  </si>
  <si>
    <t>Project Information</t>
  </si>
  <si>
    <t>Partner information</t>
  </si>
  <si>
    <t xml:space="preserve">Project: </t>
  </si>
  <si>
    <t>Projectmanager:</t>
  </si>
  <si>
    <t>Contractor:</t>
  </si>
  <si>
    <t xml:space="preserve">Date: </t>
  </si>
  <si>
    <t>Year 1</t>
  </si>
  <si>
    <t>Year 2</t>
  </si>
  <si>
    <t>Year 3</t>
  </si>
  <si>
    <t>Year 4</t>
  </si>
  <si>
    <t>Function/ Designation</t>
  </si>
  <si>
    <t>Name(s)</t>
  </si>
  <si>
    <t>Unit</t>
  </si>
  <si>
    <t>Price/ Unit</t>
  </si>
  <si>
    <t>Quantity</t>
  </si>
  <si>
    <t>Administrative Support Staff</t>
  </si>
  <si>
    <t>Travel</t>
  </si>
  <si>
    <t>Other reimbursables</t>
  </si>
  <si>
    <t>Head of Project / Team leader</t>
  </si>
  <si>
    <t>Part 1.1</t>
  </si>
  <si>
    <t>Part 1.1.1</t>
  </si>
  <si>
    <t>Part 1.2</t>
  </si>
  <si>
    <t>Part 1.2.1</t>
  </si>
  <si>
    <t>Part 1.2.2</t>
  </si>
  <si>
    <t>Part 1.2.3</t>
  </si>
  <si>
    <t>Part 1.1.3</t>
  </si>
  <si>
    <t>trip</t>
  </si>
  <si>
    <t xml:space="preserve">Part 1    </t>
  </si>
  <si>
    <t xml:space="preserve">Services Headquarters [HQ] </t>
  </si>
  <si>
    <t>Ref.</t>
  </si>
  <si>
    <t xml:space="preserve">Part 2    </t>
  </si>
  <si>
    <t>Part 2.1</t>
  </si>
  <si>
    <t>Part 2.1.1</t>
  </si>
  <si>
    <t>Part 2.1.3</t>
  </si>
  <si>
    <t>Fees</t>
  </si>
  <si>
    <t>Reimbursable costs</t>
  </si>
  <si>
    <t xml:space="preserve">Part 3    </t>
  </si>
  <si>
    <t xml:space="preserve"> Project Management / Implementation</t>
  </si>
  <si>
    <t>Fees Long-term experts</t>
  </si>
  <si>
    <t>Part 3.1.1</t>
  </si>
  <si>
    <t>Reimbursable costs Long-term experts</t>
  </si>
  <si>
    <t>Reimbursable costs Expatriates</t>
  </si>
  <si>
    <t>Home leave</t>
  </si>
  <si>
    <t>Housing allowance</t>
  </si>
  <si>
    <t>Schooling allowance</t>
  </si>
  <si>
    <t>Part 3.3.1</t>
  </si>
  <si>
    <t>Part 3.3.2</t>
  </si>
  <si>
    <t>Part 3.3.3</t>
  </si>
  <si>
    <t>Transfer flights (start/ end of assignment)</t>
  </si>
  <si>
    <t>Transfer of luggage (start/ end of assignment)</t>
  </si>
  <si>
    <t>Part 3.3.4</t>
  </si>
  <si>
    <t>Part 3.3.5</t>
  </si>
  <si>
    <t>month</t>
  </si>
  <si>
    <t>year</t>
  </si>
  <si>
    <t>Fees short-term experts</t>
  </si>
  <si>
    <t>Part 3.4.1</t>
  </si>
  <si>
    <t>Part 3.4.2</t>
  </si>
  <si>
    <t>Part 3.5.1</t>
  </si>
  <si>
    <t>Part 3.5.2</t>
  </si>
  <si>
    <t>Part 3.5.3</t>
  </si>
  <si>
    <t>Reimbursable costs short-term experts</t>
  </si>
  <si>
    <t>Consultant 1</t>
  </si>
  <si>
    <t>Consultant 2</t>
  </si>
  <si>
    <t>Salaries of national support staff (effective costs)</t>
  </si>
  <si>
    <t>Part 3.6.1</t>
  </si>
  <si>
    <t>Part 3.6.2</t>
  </si>
  <si>
    <t>Part 3.7.1</t>
  </si>
  <si>
    <t>Part 3.7.2</t>
  </si>
  <si>
    <t>Part 3.7.3</t>
  </si>
  <si>
    <t>Reimbursable costs national support staff</t>
  </si>
  <si>
    <t>Part 3.8.1</t>
  </si>
  <si>
    <t>Part 3.8.2</t>
  </si>
  <si>
    <t>Part 3.8.3</t>
  </si>
  <si>
    <t>Purchase of equipment for Project Implementation Unit - PIU (effective costs)</t>
  </si>
  <si>
    <t>Project vehicles</t>
  </si>
  <si>
    <t>Office equipment</t>
  </si>
  <si>
    <t>Other material</t>
  </si>
  <si>
    <t>list</t>
  </si>
  <si>
    <t>Operating costs PIU (effective costs)</t>
  </si>
  <si>
    <t>Part 3.9.1</t>
  </si>
  <si>
    <t>Part 3.9.2</t>
  </si>
  <si>
    <t>Part 3.9.3</t>
  </si>
  <si>
    <t>day</t>
  </si>
  <si>
    <t>hour</t>
  </si>
  <si>
    <t>Project Supervision/Backstopping (desk)</t>
  </si>
  <si>
    <t>Project Supervision/Backstopping (mission)</t>
  </si>
  <si>
    <t>Administrative Support Staff (desk)</t>
  </si>
  <si>
    <t>Part 1.1.2</t>
  </si>
  <si>
    <t>Part 2.2.1</t>
  </si>
  <si>
    <t>Partner(s)</t>
  </si>
  <si>
    <t>Exchange Rate at creation/change</t>
  </si>
  <si>
    <t>Additional information</t>
  </si>
  <si>
    <t>in %</t>
  </si>
  <si>
    <t>Total Coordination Funds (SOR Part 1 - 3)</t>
  </si>
  <si>
    <t>Part 3.1</t>
  </si>
  <si>
    <t>Part 3.2</t>
  </si>
  <si>
    <t>Part 3.3</t>
  </si>
  <si>
    <t>Part 3.4</t>
  </si>
  <si>
    <t>Part 3.5</t>
  </si>
  <si>
    <t>Part 3.6</t>
  </si>
  <si>
    <t>Part 3.7</t>
  </si>
  <si>
    <t>Part 3.8</t>
  </si>
  <si>
    <t>Part 3.9</t>
  </si>
  <si>
    <t>Currency:</t>
  </si>
  <si>
    <t>Administred project funds (SOR Part 4)</t>
  </si>
  <si>
    <t xml:space="preserve">Part 4    </t>
  </si>
  <si>
    <t>Modality</t>
  </si>
  <si>
    <t>Procurement</t>
  </si>
  <si>
    <t>Grant</t>
  </si>
  <si>
    <t>Private sector engagement</t>
  </si>
  <si>
    <t>Outcome / Component 1</t>
  </si>
  <si>
    <t>Part 4.1</t>
  </si>
  <si>
    <t>Part 4.1.1</t>
  </si>
  <si>
    <t>Part 4.1.2</t>
  </si>
  <si>
    <t>Administred project funds</t>
  </si>
  <si>
    <t>Grand Total</t>
  </si>
  <si>
    <t>Part 4.1.1.1</t>
  </si>
  <si>
    <t>Part 4.1.1.2</t>
  </si>
  <si>
    <t>Part 4.1.2.1</t>
  </si>
  <si>
    <t>Part 4.1.2.2</t>
  </si>
  <si>
    <t>Actual</t>
  </si>
  <si>
    <t>Payments received</t>
  </si>
  <si>
    <t>Open advance</t>
  </si>
  <si>
    <t>Financial Planning</t>
  </si>
  <si>
    <t>Payment 1</t>
  </si>
  <si>
    <t>Payment 2</t>
  </si>
  <si>
    <t>Payment 3</t>
  </si>
  <si>
    <t>Payment 4</t>
  </si>
  <si>
    <t>Payment 5</t>
  </si>
  <si>
    <t>Payment 6</t>
  </si>
  <si>
    <t>Payment 7</t>
  </si>
  <si>
    <t>Payment 8</t>
  </si>
  <si>
    <t>Final payment</t>
  </si>
  <si>
    <t>Payment plan</t>
  </si>
  <si>
    <t>Contract-No.:</t>
  </si>
  <si>
    <t>Recap</t>
  </si>
  <si>
    <t>Office rent</t>
  </si>
  <si>
    <t>Running costs office</t>
  </si>
  <si>
    <t>Office material</t>
  </si>
  <si>
    <t>Running costs vehicles</t>
  </si>
  <si>
    <t>Local auditing</t>
  </si>
  <si>
    <t>Training national support staff</t>
  </si>
  <si>
    <t>Part 3.9.4</t>
  </si>
  <si>
    <t>Part 3.9.5</t>
  </si>
  <si>
    <t>Part 3.9.6</t>
  </si>
  <si>
    <t>Security</t>
  </si>
  <si>
    <t>Accountant</t>
  </si>
  <si>
    <t>Secretary</t>
  </si>
  <si>
    <t>Driver</t>
  </si>
  <si>
    <t>Support</t>
  </si>
  <si>
    <t>Name(s)/Partner(s)</t>
  </si>
  <si>
    <t>Output 1.1 / Sub-component 1.1</t>
  </si>
  <si>
    <t>Output 1.2 / Sub-component 1.2</t>
  </si>
  <si>
    <t>Part 4.2</t>
  </si>
  <si>
    <t>Part 4.2.1</t>
  </si>
  <si>
    <t>Part 4.2.1.1</t>
  </si>
  <si>
    <t>Part 4.2.1.2</t>
  </si>
  <si>
    <t>Part 4.2.2</t>
  </si>
  <si>
    <t>Part 4.2.2.1</t>
  </si>
  <si>
    <t>Part 4.2.2.2</t>
  </si>
  <si>
    <t>Output 2.1 / Sub-component 2.1</t>
  </si>
  <si>
    <t>Output 2.2 / Sub-component 2.2</t>
  </si>
  <si>
    <t>Outcome / Component 2</t>
  </si>
  <si>
    <t>Actuals</t>
  </si>
  <si>
    <t>Programme Officer 1</t>
  </si>
  <si>
    <t>Programme Officer 2</t>
  </si>
  <si>
    <t>Part 3.1.2</t>
  </si>
  <si>
    <t>Part 3.1.3</t>
  </si>
  <si>
    <t>Part 3.1.4</t>
  </si>
  <si>
    <t>Programme Officer 3</t>
  </si>
  <si>
    <t>Part 3.2.1</t>
  </si>
  <si>
    <t>Part 3.2.2</t>
  </si>
  <si>
    <t>Part 3.2.3</t>
  </si>
  <si>
    <t>Part 3.6.3</t>
  </si>
  <si>
    <t>Part 3.6.4</t>
  </si>
  <si>
    <t>Part 2.1.2</t>
  </si>
  <si>
    <t>Part 2.2</t>
  </si>
  <si>
    <t>Part 2.2.2</t>
  </si>
  <si>
    <t>Part 2.2.3</t>
  </si>
  <si>
    <t>Check</t>
  </si>
  <si>
    <t>Balance</t>
  </si>
  <si>
    <t>OK</t>
  </si>
  <si>
    <t>&gt;100%</t>
  </si>
  <si>
    <t>&lt; 80%</t>
  </si>
  <si>
    <t>Implementation rate</t>
  </si>
  <si>
    <t>Mandate Agreement for Project Implementation: Financial Statement</t>
  </si>
  <si>
    <t>Mandate Agreement for Project Implementation: SOR Budget Form - Project funds</t>
  </si>
  <si>
    <t>Mandate Agreement for Project Implementation: Budget Form - Coordination funds</t>
  </si>
  <si>
    <t>Mandate Agreement for Project Implementation: Financial Planning</t>
  </si>
  <si>
    <t>Mandate Agreement for Project Implementation: Additional information</t>
  </si>
  <si>
    <t>Coordination funds (Part 1-3)</t>
  </si>
  <si>
    <t>Part 4</t>
  </si>
  <si>
    <t>Grand Total Part 1-4</t>
  </si>
  <si>
    <t>Project funds (Part 4)</t>
  </si>
  <si>
    <t>Project Management / Implementation</t>
  </si>
  <si>
    <t>Local Office [LO] of Contractor</t>
  </si>
  <si>
    <t>Coordination funds (Part 1 - 3)</t>
  </si>
  <si>
    <t>Excel instructions - How to use this file</t>
  </si>
  <si>
    <t>Choose budgetline that you want to duplicate. Click on "Copy" and then "Insert Copied Cells". Rename budgetline as per needs. This way formulas stay correct.</t>
  </si>
  <si>
    <t>Insert new budgetline</t>
  </si>
  <si>
    <t>Ratio Coordination funds/Project funds</t>
  </si>
  <si>
    <t>Overview</t>
  </si>
  <si>
    <t>Please ensure that budgetline is entered in the budget as well as in the reporting sheet</t>
  </si>
  <si>
    <t>Accommodation and meals</t>
  </si>
  <si>
    <t xml:space="preserve">Budget version/date: </t>
  </si>
  <si>
    <t>Responsible Project Manager</t>
  </si>
  <si>
    <t>Activity 1</t>
  </si>
  <si>
    <t>Notes</t>
  </si>
  <si>
    <t>fee old</t>
  </si>
  <si>
    <t>fee new</t>
  </si>
  <si>
    <t>For follow-up phases or direct awards only</t>
  </si>
  <si>
    <t>Following step 3 the history of budget amendment can be ensured in ONE Excel file.</t>
  </si>
  <si>
    <t>Budget/Reporting currency</t>
  </si>
  <si>
    <t xml:space="preserve">This Excel file can be adapted according to the needs and nature of the project. It can be used for the financial management of the whole lifecycle of the contract. In this sense, the Excel file can be continuously updated according to the recommendations. </t>
  </si>
  <si>
    <t>Myanmar</t>
  </si>
  <si>
    <t>Project number (7F)</t>
  </si>
  <si>
    <t>Partner-Group</t>
  </si>
  <si>
    <t>Academ.&amp;Research Org.Internat.</t>
  </si>
  <si>
    <t>International Financial Instit</t>
  </si>
  <si>
    <t>Other International Organizat.</t>
  </si>
  <si>
    <t>Private Sector</t>
  </si>
  <si>
    <t>State Institutions FOREIGN</t>
  </si>
  <si>
    <t>State Institutions SWISS</t>
  </si>
  <si>
    <t>Swiss Academic&amp;Research Inst.</t>
  </si>
  <si>
    <t>Swiss Non-profit Organisations</t>
  </si>
  <si>
    <t>Thailand</t>
  </si>
  <si>
    <t>Project and Partner information</t>
  </si>
  <si>
    <t xml:space="preserve">Mandate Agreement for Project Implementation </t>
  </si>
  <si>
    <t>NGO local</t>
  </si>
  <si>
    <t>NGO International</t>
  </si>
  <si>
    <t>Relevant information can be added here to understand the proposed budget, the reported figures or to complement the narrative operational reports</t>
  </si>
  <si>
    <t>Especially in direct awarded/follow-up phases, traceable justifications for prices increases need to be mentioned here.</t>
  </si>
  <si>
    <t>Audit costs</t>
  </si>
  <si>
    <t>Own funds
Private sector contribution
Third party funds</t>
  </si>
  <si>
    <t>Consortium Partner</t>
  </si>
  <si>
    <t>Data should only be entered in blue cells</t>
  </si>
  <si>
    <t>Data entry</t>
  </si>
  <si>
    <t xml:space="preserve">Caution: SOR Budget Coordination funds and SOR Budget Project funds always remain the same as Reporting is linked to these Sheets. </t>
  </si>
  <si>
    <t xml:space="preserve">Allocation keys for direct shared-costs need to be explained in a clear way. </t>
  </si>
  <si>
    <t>Subcontractor</t>
  </si>
  <si>
    <r>
      <t>Budget amendments:</t>
    </r>
    <r>
      <rPr>
        <sz val="11"/>
        <color theme="1"/>
        <rFont val="Arial"/>
        <family val="2"/>
      </rPr>
      <t xml:space="preserve"> Make a copy of the Sheet SOR Budget Coordination funds and/or SOR Budget Project funds. Rename copied sheets according to budget version + date it accordingly (e.g. Orginal Budget, Budget Version V1, 2, 3 etc. - 01.09.2020) </t>
    </r>
  </si>
  <si>
    <t>SOR Financial planning</t>
  </si>
  <si>
    <t>SOR Part  4: Partner details (for strategic partners, see HTN 3.8.4) - to be updated regularly</t>
  </si>
  <si>
    <t>Planned payments</t>
  </si>
  <si>
    <t>Teamleader</t>
  </si>
  <si>
    <t>Example fee justification:</t>
  </si>
  <si>
    <t>Rent PIU</t>
  </si>
  <si>
    <t xml:space="preserve">Example cost allocation key  </t>
  </si>
  <si>
    <t>Expat costs</t>
  </si>
  <si>
    <t>Explanation expat costs</t>
  </si>
  <si>
    <t>SOR Part 1-3: Partner details</t>
  </si>
  <si>
    <t>NGO A</t>
  </si>
  <si>
    <t>NGO B</t>
  </si>
  <si>
    <t>NGO C</t>
  </si>
  <si>
    <t>Firm D</t>
  </si>
  <si>
    <t>Firm E</t>
  </si>
  <si>
    <t>Partner Name (legal entity)</t>
  </si>
  <si>
    <t>Firm A</t>
  </si>
  <si>
    <t>Firm C</t>
  </si>
  <si>
    <t>Project manager:</t>
  </si>
  <si>
    <t>CHF 1100/d -&gt; CHF 1200: Well documented and justified explanation.</t>
  </si>
  <si>
    <t>Registered in</t>
  </si>
  <si>
    <t>Payments are made in general twice a year. Payment plan can be adjusted according to contractual negociations.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</si>
</sst>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CHF&quot;\ #,##0;\-&quot;£&quot;#,##0"/>
    <numFmt numFmtId="165" formatCode="_ * #,##0_ ;_ * \-#,##0_ ;_ * &quot;-&quot;??_ ;_ @_ "/>
  </numFmts>
  <fonts count="57" x14ac:knownFonts="1">
    <font>
      <sz val="11"/>
      <color theme="1"/>
      <name val="Arial"/>
      <family val="2"/>
    </font>
    <font>
      <sz val="10"/>
      <color theme="1"/>
      <name val="Arial"/>
      <family val="2"/>
    </font>
    <font>
      <b/>
      <sz val="11"/>
      <color theme="1"/>
      <name val="Arial"/>
      <family val="2"/>
    </font>
    <font>
      <sz val="11"/>
      <color theme="1"/>
      <name val="Calibri"/>
      <family val="2"/>
      <scheme val="minor"/>
    </font>
    <font>
      <sz val="11"/>
      <color theme="1"/>
      <name val="Arial"/>
      <family val="2"/>
    </font>
    <font>
      <sz val="12"/>
      <color theme="1"/>
      <name val="Arial Narrow"/>
      <family val="2"/>
    </font>
    <font>
      <sz val="12"/>
      <name val="Arial Narrow"/>
      <family val="2"/>
    </font>
    <font>
      <b/>
      <sz val="12"/>
      <name val="Arial Narrow"/>
      <family val="2"/>
    </font>
    <font>
      <b/>
      <sz val="12"/>
      <color rgb="FFFF0000"/>
      <name val="Arial Narrow"/>
      <family val="2"/>
    </font>
    <font>
      <i/>
      <sz val="12"/>
      <color theme="1"/>
      <name val="Arial Narrow"/>
      <family val="2"/>
    </font>
    <font>
      <b/>
      <sz val="12"/>
      <color theme="1"/>
      <name val="Arial Narrow"/>
      <family val="2"/>
    </font>
    <font>
      <b/>
      <i/>
      <sz val="12"/>
      <name val="Arial Narrow"/>
      <family val="2"/>
    </font>
    <font>
      <b/>
      <i/>
      <sz val="12"/>
      <color theme="0"/>
      <name val="Arial Narrow"/>
      <family val="2"/>
    </font>
    <font>
      <b/>
      <i/>
      <sz val="18"/>
      <color theme="0"/>
      <name val="Arial Narrow"/>
      <family val="2"/>
    </font>
    <font>
      <b/>
      <sz val="12"/>
      <color theme="0"/>
      <name val="Arial Narrow"/>
      <family val="2"/>
    </font>
    <font>
      <sz val="12"/>
      <color theme="0"/>
      <name val="Arial Narrow"/>
      <family val="2"/>
    </font>
    <font>
      <sz val="11"/>
      <color theme="1"/>
      <name val="Arial Narrow"/>
      <family val="2"/>
    </font>
    <font>
      <sz val="11"/>
      <color theme="4" tint="0.59999389629810485"/>
      <name val="Arial Narrow"/>
      <family val="2"/>
    </font>
    <font>
      <sz val="11"/>
      <name val="Arial Narrow"/>
      <family val="2"/>
    </font>
    <font>
      <b/>
      <sz val="11"/>
      <name val="Arial Narrow"/>
      <family val="2"/>
    </font>
    <font>
      <b/>
      <sz val="11"/>
      <color rgb="FFFF0000"/>
      <name val="Arial Narrow"/>
      <family val="2"/>
    </font>
    <font>
      <b/>
      <sz val="11"/>
      <color theme="0"/>
      <name val="Arial Narrow"/>
      <family val="2"/>
    </font>
    <font>
      <i/>
      <sz val="11"/>
      <color theme="0"/>
      <name val="Arial Narrow"/>
      <family val="2"/>
    </font>
    <font>
      <i/>
      <sz val="11"/>
      <name val="Arial Narrow"/>
      <family val="2"/>
    </font>
    <font>
      <b/>
      <i/>
      <sz val="11"/>
      <name val="Arial Narrow"/>
      <family val="2"/>
    </font>
    <font>
      <sz val="11"/>
      <color rgb="FFFF0000"/>
      <name val="Arial Narrow"/>
      <family val="2"/>
    </font>
    <font>
      <i/>
      <sz val="11"/>
      <color theme="1"/>
      <name val="Arial Narrow"/>
      <family val="2"/>
    </font>
    <font>
      <b/>
      <sz val="11"/>
      <color theme="1"/>
      <name val="Arial Narrow"/>
      <family val="2"/>
    </font>
    <font>
      <b/>
      <u/>
      <sz val="11"/>
      <name val="Arial Narrow"/>
      <family val="2"/>
    </font>
    <font>
      <b/>
      <i/>
      <sz val="10"/>
      <color indexed="10"/>
      <name val="Arial Narrow"/>
      <family val="2"/>
    </font>
    <font>
      <b/>
      <u/>
      <sz val="14"/>
      <color theme="1"/>
      <name val="Arial Narrow"/>
      <family val="2"/>
    </font>
    <font>
      <b/>
      <i/>
      <sz val="11"/>
      <color theme="1"/>
      <name val="Arial Narrow"/>
      <family val="2"/>
    </font>
    <font>
      <b/>
      <i/>
      <sz val="9"/>
      <name val="Arial Narrow"/>
      <family val="2"/>
    </font>
    <font>
      <i/>
      <sz val="9"/>
      <color theme="1"/>
      <name val="Arial Narrow"/>
      <family val="2"/>
    </font>
    <font>
      <b/>
      <i/>
      <sz val="9"/>
      <color theme="0"/>
      <name val="Arial Narrow"/>
      <family val="2"/>
    </font>
    <font>
      <i/>
      <sz val="9"/>
      <name val="Arial Narrow"/>
      <family val="2"/>
    </font>
    <font>
      <b/>
      <i/>
      <sz val="9"/>
      <color rgb="FFFF0000"/>
      <name val="Arial Narrow"/>
      <family val="2"/>
    </font>
    <font>
      <sz val="11"/>
      <name val="Arial"/>
      <family val="2"/>
    </font>
    <font>
      <b/>
      <sz val="14"/>
      <color theme="1"/>
      <name val="Arial Narrow"/>
      <family val="2"/>
    </font>
    <font>
      <sz val="11"/>
      <color theme="0"/>
      <name val="Arial Narrow"/>
      <family val="2"/>
    </font>
    <font>
      <b/>
      <i/>
      <sz val="11"/>
      <color rgb="FFFF0000"/>
      <name val="Arial Narrow"/>
      <family val="2"/>
    </font>
    <font>
      <sz val="6"/>
      <color theme="1"/>
      <name val="Arial Narrow"/>
      <family val="2"/>
    </font>
    <font>
      <sz val="6"/>
      <color theme="1"/>
      <name val="Arial"/>
      <family val="2"/>
    </font>
    <font>
      <b/>
      <sz val="6"/>
      <name val="Arial Narrow"/>
      <family val="2"/>
    </font>
    <font>
      <b/>
      <sz val="6"/>
      <color theme="0"/>
      <name val="Arial Narrow"/>
      <family val="2"/>
    </font>
    <font>
      <sz val="6"/>
      <name val="Arial Narrow"/>
      <family val="2"/>
    </font>
    <font>
      <b/>
      <i/>
      <sz val="6"/>
      <name val="Arial Narrow"/>
      <family val="2"/>
    </font>
    <font>
      <b/>
      <i/>
      <sz val="6"/>
      <color indexed="10"/>
      <name val="Arial Narrow"/>
      <family val="2"/>
    </font>
    <font>
      <b/>
      <sz val="11"/>
      <color rgb="FFFF0000"/>
      <name val="Arial"/>
      <family val="2"/>
    </font>
    <font>
      <sz val="8"/>
      <name val="Arial"/>
      <family val="2"/>
    </font>
    <font>
      <i/>
      <sz val="11"/>
      <color rgb="FFFF0000"/>
      <name val="Arial Narrow"/>
      <family val="2"/>
    </font>
    <font>
      <b/>
      <i/>
      <sz val="11"/>
      <color rgb="FFFF0000"/>
      <name val="Arial"/>
      <family val="2"/>
    </font>
    <font>
      <b/>
      <sz val="12"/>
      <color theme="1"/>
      <name val="Arial"/>
      <family val="2"/>
    </font>
    <font>
      <b/>
      <sz val="9"/>
      <color indexed="81"/>
      <name val="Tahoma"/>
      <family val="2"/>
    </font>
    <font>
      <b/>
      <sz val="11"/>
      <color theme="8"/>
      <name val="Arial"/>
      <family val="2"/>
    </font>
    <font>
      <i/>
      <sz val="11"/>
      <color theme="8"/>
      <name val="Arial Narrow"/>
      <family val="2"/>
    </font>
    <font>
      <b/>
      <sz val="16"/>
      <color theme="1"/>
      <name val="Arial Narrow"/>
      <family val="2"/>
    </font>
  </fonts>
  <fills count="16">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00B0F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50"/>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s>
  <cellStyleXfs count="6">
    <xf numFmtId="0" fontId="0" fillId="0" borderId="0"/>
    <xf numFmtId="0" fontId="3" fillId="0" borderId="0"/>
    <xf numFmtId="0" fontId="3" fillId="0" borderId="0"/>
    <xf numFmtId="9" fontId="4" fillId="0" borderId="0" applyFont="0" applyFill="0" applyBorder="0" applyAlignment="0" applyProtection="0"/>
    <xf numFmtId="0" fontId="1" fillId="0" borderId="0"/>
    <xf numFmtId="43" fontId="4" fillId="0" borderId="0" applyFont="0" applyFill="0" applyBorder="0" applyAlignment="0" applyProtection="0"/>
  </cellStyleXfs>
  <cellXfs count="620">
    <xf numFmtId="0" fontId="0" fillId="0" borderId="0" xfId="0"/>
    <xf numFmtId="0" fontId="5" fillId="0" borderId="0" xfId="0" applyFont="1"/>
    <xf numFmtId="0" fontId="5" fillId="0" borderId="0" xfId="0" applyFont="1" applyBorder="1"/>
    <xf numFmtId="0" fontId="10" fillId="0" borderId="0" xfId="0" applyFont="1" applyBorder="1"/>
    <xf numFmtId="0" fontId="5" fillId="0" borderId="7" xfId="0" applyFont="1" applyBorder="1"/>
    <xf numFmtId="0" fontId="10" fillId="0" borderId="5" xfId="0" applyFont="1" applyBorder="1"/>
    <xf numFmtId="0" fontId="5" fillId="0" borderId="0" xfId="1" applyFont="1"/>
    <xf numFmtId="0" fontId="2" fillId="0" borderId="0" xfId="0" applyFont="1"/>
    <xf numFmtId="0" fontId="5" fillId="0" borderId="0" xfId="1" applyFont="1" applyAlignment="1" applyProtection="1">
      <alignment vertical="center"/>
    </xf>
    <xf numFmtId="0" fontId="5" fillId="0" borderId="0" xfId="1" applyFont="1" applyProtection="1"/>
    <xf numFmtId="0" fontId="5" fillId="0" borderId="0" xfId="1" applyFont="1" applyFill="1" applyBorder="1" applyProtection="1"/>
    <xf numFmtId="0" fontId="5" fillId="0" borderId="0" xfId="1" applyFont="1" applyFill="1"/>
    <xf numFmtId="0" fontId="9" fillId="0" borderId="0" xfId="2" applyFont="1" applyBorder="1" applyProtection="1"/>
    <xf numFmtId="49" fontId="9" fillId="0" borderId="0" xfId="2" applyNumberFormat="1" applyFont="1" applyFill="1" applyBorder="1" applyAlignment="1" applyProtection="1">
      <alignment horizontal="left"/>
    </xf>
    <xf numFmtId="0" fontId="9" fillId="0" borderId="0" xfId="1" applyFont="1" applyProtection="1"/>
    <xf numFmtId="165" fontId="5" fillId="0" borderId="0" xfId="5" applyNumberFormat="1" applyFont="1" applyBorder="1"/>
    <xf numFmtId="165" fontId="5" fillId="0" borderId="7" xfId="5" applyNumberFormat="1" applyFont="1" applyBorder="1"/>
    <xf numFmtId="0" fontId="14" fillId="10" borderId="30" xfId="1" applyFont="1" applyFill="1" applyBorder="1" applyAlignment="1" applyProtection="1">
      <alignment horizontal="left"/>
    </xf>
    <xf numFmtId="0" fontId="14" fillId="10" borderId="21" xfId="1" applyFont="1" applyFill="1" applyBorder="1" applyProtection="1"/>
    <xf numFmtId="0" fontId="14" fillId="10" borderId="20" xfId="1" applyFont="1" applyFill="1" applyBorder="1" applyProtection="1"/>
    <xf numFmtId="0" fontId="16" fillId="4" borderId="0" xfId="0" applyFont="1" applyFill="1"/>
    <xf numFmtId="0" fontId="16" fillId="0" borderId="0" xfId="0" applyFont="1"/>
    <xf numFmtId="0" fontId="17" fillId="4" borderId="0" xfId="0" applyFont="1" applyFill="1"/>
    <xf numFmtId="4" fontId="18" fillId="4" borderId="0" xfId="0" applyNumberFormat="1" applyFont="1" applyFill="1" applyBorder="1" applyAlignment="1">
      <alignment horizontal="center"/>
    </xf>
    <xf numFmtId="4" fontId="18" fillId="2" borderId="4" xfId="0" applyNumberFormat="1" applyFont="1" applyFill="1" applyBorder="1"/>
    <xf numFmtId="4" fontId="18" fillId="0" borderId="4" xfId="0" applyNumberFormat="1" applyFont="1" applyFill="1" applyBorder="1" applyAlignment="1">
      <alignment horizontal="center"/>
    </xf>
    <xf numFmtId="0" fontId="23" fillId="2" borderId="0" xfId="0" applyFont="1" applyFill="1" applyBorder="1"/>
    <xf numFmtId="4" fontId="18" fillId="0" borderId="0" xfId="0" applyNumberFormat="1" applyFont="1" applyFill="1" applyBorder="1" applyAlignment="1">
      <alignment horizontal="center"/>
    </xf>
    <xf numFmtId="4" fontId="18" fillId="3" borderId="0" xfId="0" applyNumberFormat="1" applyFont="1" applyFill="1" applyBorder="1" applyAlignment="1">
      <alignment horizontal="center"/>
    </xf>
    <xf numFmtId="4" fontId="18" fillId="2" borderId="0" xfId="0" applyNumberFormat="1" applyFont="1" applyFill="1" applyBorder="1"/>
    <xf numFmtId="3" fontId="18" fillId="0" borderId="0" xfId="0" applyNumberFormat="1" applyFont="1" applyFill="1" applyBorder="1" applyAlignment="1">
      <alignment horizontal="center"/>
    </xf>
    <xf numFmtId="0" fontId="18" fillId="2" borderId="0" xfId="0" applyFont="1" applyFill="1" applyBorder="1"/>
    <xf numFmtId="4" fontId="18" fillId="4" borderId="0" xfId="0" applyNumberFormat="1" applyFont="1" applyFill="1" applyBorder="1" applyAlignment="1" applyProtection="1">
      <alignment horizontal="center"/>
      <protection locked="0"/>
    </xf>
    <xf numFmtId="0" fontId="16" fillId="4" borderId="0" xfId="0" applyFont="1" applyFill="1" applyBorder="1"/>
    <xf numFmtId="4" fontId="18" fillId="4" borderId="0" xfId="0" applyNumberFormat="1" applyFont="1" applyFill="1" applyBorder="1"/>
    <xf numFmtId="3" fontId="18" fillId="4" borderId="0" xfId="0" applyNumberFormat="1" applyFont="1" applyFill="1" applyBorder="1" applyAlignment="1" applyProtection="1">
      <alignment horizontal="center"/>
      <protection locked="0"/>
    </xf>
    <xf numFmtId="0" fontId="23" fillId="0" borderId="0" xfId="0" applyFont="1" applyFill="1" applyBorder="1"/>
    <xf numFmtId="0" fontId="7" fillId="4" borderId="0" xfId="0" applyFont="1" applyFill="1" applyBorder="1" applyAlignment="1">
      <alignment vertical="center"/>
    </xf>
    <xf numFmtId="4" fontId="7" fillId="4" borderId="0" xfId="0" applyNumberFormat="1" applyFont="1" applyFill="1" applyBorder="1" applyAlignment="1">
      <alignment vertical="center"/>
    </xf>
    <xf numFmtId="4" fontId="7" fillId="4" borderId="0" xfId="0" applyNumberFormat="1" applyFont="1" applyFill="1" applyBorder="1" applyAlignment="1">
      <alignment horizontal="center" vertical="center"/>
    </xf>
    <xf numFmtId="4" fontId="7" fillId="2" borderId="0" xfId="0" applyNumberFormat="1" applyFont="1" applyFill="1" applyBorder="1" applyAlignment="1">
      <alignment vertical="center"/>
    </xf>
    <xf numFmtId="0" fontId="5" fillId="0" borderId="0" xfId="0" applyFont="1" applyAlignment="1">
      <alignment vertical="center"/>
    </xf>
    <xf numFmtId="0" fontId="21" fillId="7" borderId="0" xfId="0" applyFont="1" applyFill="1" applyBorder="1" applyAlignment="1">
      <alignment vertical="center"/>
    </xf>
    <xf numFmtId="4" fontId="21" fillId="7" borderId="0" xfId="0" applyNumberFormat="1" applyFont="1" applyFill="1" applyBorder="1" applyAlignment="1">
      <alignment vertical="center"/>
    </xf>
    <xf numFmtId="4" fontId="22" fillId="7" borderId="0" xfId="0" applyNumberFormat="1" applyFont="1" applyFill="1" applyBorder="1" applyAlignment="1">
      <alignment vertical="center"/>
    </xf>
    <xf numFmtId="4" fontId="21" fillId="7" borderId="0" xfId="0" applyNumberFormat="1" applyFont="1" applyFill="1" applyBorder="1" applyAlignment="1">
      <alignment horizontal="center" vertical="center"/>
    </xf>
    <xf numFmtId="0" fontId="16" fillId="0" borderId="0" xfId="0" applyFont="1" applyAlignment="1">
      <alignment vertical="center"/>
    </xf>
    <xf numFmtId="43" fontId="18" fillId="3" borderId="0" xfId="5" applyFont="1" applyFill="1" applyBorder="1" applyAlignment="1">
      <alignment horizontal="center"/>
    </xf>
    <xf numFmtId="165" fontId="18" fillId="3" borderId="0" xfId="5" applyNumberFormat="1" applyFont="1" applyFill="1" applyBorder="1" applyAlignment="1">
      <alignment horizontal="center"/>
    </xf>
    <xf numFmtId="165" fontId="18" fillId="0" borderId="0" xfId="5" applyNumberFormat="1" applyFont="1" applyFill="1" applyBorder="1" applyAlignment="1">
      <alignment horizontal="center"/>
    </xf>
    <xf numFmtId="3" fontId="18" fillId="3" borderId="0" xfId="0" applyNumberFormat="1" applyFont="1" applyFill="1" applyBorder="1" applyAlignment="1">
      <alignment horizontal="right"/>
    </xf>
    <xf numFmtId="4" fontId="18" fillId="3" borderId="0" xfId="0" applyNumberFormat="1" applyFont="1" applyFill="1" applyBorder="1" applyAlignment="1">
      <alignment horizontal="left"/>
    </xf>
    <xf numFmtId="3" fontId="21" fillId="7" borderId="0" xfId="0" applyNumberFormat="1" applyFont="1" applyFill="1" applyBorder="1" applyAlignment="1">
      <alignment horizontal="center" vertical="center"/>
    </xf>
    <xf numFmtId="0" fontId="24" fillId="2" borderId="0" xfId="0" applyFont="1" applyFill="1" applyBorder="1"/>
    <xf numFmtId="4" fontId="18" fillId="0" borderId="0" xfId="0" applyNumberFormat="1" applyFont="1" applyFill="1" applyBorder="1"/>
    <xf numFmtId="165" fontId="18" fillId="0" borderId="0" xfId="5" applyNumberFormat="1" applyFont="1" applyFill="1" applyBorder="1"/>
    <xf numFmtId="49" fontId="23" fillId="2" borderId="0" xfId="0" applyNumberFormat="1" applyFont="1" applyFill="1" applyBorder="1" applyAlignment="1">
      <alignment horizontal="right"/>
    </xf>
    <xf numFmtId="0" fontId="27" fillId="0" borderId="4" xfId="0" applyFont="1" applyBorder="1"/>
    <xf numFmtId="165" fontId="24" fillId="0" borderId="4" xfId="5" applyNumberFormat="1" applyFont="1" applyFill="1" applyBorder="1"/>
    <xf numFmtId="0" fontId="24" fillId="2" borderId="0" xfId="0" applyNumberFormat="1" applyFont="1" applyFill="1" applyBorder="1" applyAlignment="1">
      <alignment horizontal="right" vertical="center"/>
    </xf>
    <xf numFmtId="4" fontId="28" fillId="2" borderId="0" xfId="0" applyNumberFormat="1" applyFont="1" applyFill="1" applyBorder="1" applyAlignment="1">
      <alignment vertical="center"/>
    </xf>
    <xf numFmtId="4" fontId="19" fillId="0" borderId="4" xfId="0" applyNumberFormat="1" applyFont="1" applyFill="1" applyBorder="1" applyAlignment="1">
      <alignment horizontal="center" vertical="center"/>
    </xf>
    <xf numFmtId="0" fontId="27" fillId="0" borderId="4" xfId="0" applyFont="1" applyBorder="1" applyAlignment="1">
      <alignment vertical="center"/>
    </xf>
    <xf numFmtId="165" fontId="24" fillId="0" borderId="4" xfId="5" applyNumberFormat="1" applyFont="1" applyFill="1" applyBorder="1" applyAlignment="1">
      <alignment vertical="center"/>
    </xf>
    <xf numFmtId="0" fontId="23" fillId="2" borderId="0" xfId="0" applyFont="1" applyFill="1" applyBorder="1" applyAlignment="1">
      <alignment vertical="center"/>
    </xf>
    <xf numFmtId="4" fontId="18" fillId="2" borderId="0" xfId="0" applyNumberFormat="1" applyFont="1" applyFill="1" applyBorder="1" applyAlignment="1">
      <alignment vertical="center"/>
    </xf>
    <xf numFmtId="4" fontId="18" fillId="0" borderId="0" xfId="0" applyNumberFormat="1" applyFont="1" applyFill="1" applyBorder="1" applyAlignment="1">
      <alignment horizontal="center" vertical="center"/>
    </xf>
    <xf numFmtId="4" fontId="18" fillId="0" borderId="0" xfId="0" applyNumberFormat="1" applyFont="1" applyFill="1" applyBorder="1" applyAlignment="1">
      <alignment vertical="center"/>
    </xf>
    <xf numFmtId="165" fontId="18" fillId="0" borderId="0" xfId="5" quotePrefix="1" applyNumberFormat="1" applyFont="1" applyFill="1" applyBorder="1" applyAlignment="1">
      <alignment horizontal="center" vertical="center"/>
    </xf>
    <xf numFmtId="0" fontId="24" fillId="2" borderId="4" xfId="0" applyNumberFormat="1" applyFont="1" applyFill="1" applyBorder="1" applyAlignment="1">
      <alignment horizontal="right" vertical="center"/>
    </xf>
    <xf numFmtId="4" fontId="28" fillId="2" borderId="4" xfId="0" applyNumberFormat="1" applyFont="1" applyFill="1" applyBorder="1" applyAlignment="1">
      <alignment vertical="center"/>
    </xf>
    <xf numFmtId="49" fontId="23" fillId="2" borderId="4" xfId="0" applyNumberFormat="1" applyFont="1" applyFill="1" applyBorder="1" applyAlignment="1">
      <alignment horizontal="right"/>
    </xf>
    <xf numFmtId="0" fontId="29" fillId="0" borderId="4" xfId="0" applyFont="1" applyBorder="1" applyAlignment="1">
      <alignment horizontal="right" vertical="center"/>
    </xf>
    <xf numFmtId="0" fontId="29" fillId="0" borderId="4" xfId="0" applyFont="1" applyBorder="1" applyAlignment="1">
      <alignment horizontal="right"/>
    </xf>
    <xf numFmtId="165" fontId="18" fillId="0" borderId="0" xfId="5" applyNumberFormat="1" applyFont="1" applyFill="1" applyBorder="1" applyAlignment="1">
      <alignment horizontal="right" vertical="center"/>
    </xf>
    <xf numFmtId="4" fontId="18" fillId="0" borderId="0" xfId="0" applyNumberFormat="1" applyFont="1" applyFill="1" applyBorder="1" applyAlignment="1">
      <alignment horizontal="left"/>
    </xf>
    <xf numFmtId="3" fontId="18" fillId="0" borderId="0" xfId="0" applyNumberFormat="1" applyFont="1" applyFill="1" applyBorder="1" applyAlignment="1">
      <alignment horizontal="right"/>
    </xf>
    <xf numFmtId="0" fontId="14" fillId="7" borderId="0" xfId="0" applyFont="1" applyFill="1" applyBorder="1" applyAlignment="1">
      <alignment vertical="center"/>
    </xf>
    <xf numFmtId="0" fontId="29" fillId="0" borderId="0" xfId="0" applyFont="1" applyBorder="1" applyAlignment="1">
      <alignment horizontal="right"/>
    </xf>
    <xf numFmtId="0" fontId="27" fillId="0" borderId="0" xfId="0" applyFont="1" applyBorder="1"/>
    <xf numFmtId="165" fontId="24" fillId="0" borderId="0" xfId="5" applyNumberFormat="1" applyFont="1" applyFill="1" applyBorder="1"/>
    <xf numFmtId="0" fontId="16" fillId="0" borderId="0" xfId="0" applyFont="1" applyFill="1" applyBorder="1" applyAlignment="1">
      <alignment horizontal="left"/>
    </xf>
    <xf numFmtId="0" fontId="24" fillId="11" borderId="0" xfId="0" applyFont="1" applyFill="1" applyBorder="1"/>
    <xf numFmtId="4" fontId="18" fillId="11" borderId="0" xfId="0" applyNumberFormat="1" applyFont="1" applyFill="1" applyBorder="1"/>
    <xf numFmtId="4" fontId="18" fillId="11" borderId="0" xfId="0" applyNumberFormat="1" applyFont="1" applyFill="1" applyBorder="1" applyAlignment="1">
      <alignment horizontal="center"/>
    </xf>
    <xf numFmtId="3" fontId="18" fillId="11" borderId="0" xfId="0" applyNumberFormat="1" applyFont="1" applyFill="1" applyBorder="1" applyAlignment="1">
      <alignment horizontal="center"/>
    </xf>
    <xf numFmtId="4" fontId="19" fillId="0" borderId="0" xfId="0" applyNumberFormat="1" applyFont="1" applyFill="1" applyBorder="1" applyAlignment="1">
      <alignment horizontal="center" vertical="center"/>
    </xf>
    <xf numFmtId="0" fontId="29" fillId="0" borderId="0" xfId="0" applyFont="1" applyBorder="1" applyAlignment="1">
      <alignment horizontal="right" vertical="center"/>
    </xf>
    <xf numFmtId="0" fontId="27" fillId="0" borderId="0" xfId="0" applyFont="1" applyBorder="1" applyAlignment="1">
      <alignment vertical="center"/>
    </xf>
    <xf numFmtId="165" fontId="24" fillId="0" borderId="0" xfId="5" applyNumberFormat="1" applyFont="1" applyFill="1" applyBorder="1" applyAlignment="1">
      <alignment vertical="center"/>
    </xf>
    <xf numFmtId="165" fontId="18" fillId="11" borderId="0" xfId="5" applyNumberFormat="1" applyFont="1" applyFill="1" applyBorder="1" applyAlignment="1">
      <alignment horizontal="center"/>
    </xf>
    <xf numFmtId="165" fontId="18" fillId="11" borderId="0" xfId="5" applyNumberFormat="1" applyFont="1" applyFill="1" applyBorder="1"/>
    <xf numFmtId="4" fontId="7" fillId="4" borderId="14" xfId="0" applyNumberFormat="1" applyFont="1" applyFill="1" applyBorder="1" applyAlignment="1">
      <alignment vertical="center"/>
    </xf>
    <xf numFmtId="4" fontId="21" fillId="7" borderId="9" xfId="0" applyNumberFormat="1" applyFont="1" applyFill="1" applyBorder="1" applyAlignment="1">
      <alignment vertical="center"/>
    </xf>
    <xf numFmtId="4" fontId="18" fillId="0" borderId="9" xfId="0" applyNumberFormat="1" applyFont="1" applyFill="1" applyBorder="1"/>
    <xf numFmtId="4" fontId="18" fillId="11" borderId="9" xfId="0" applyNumberFormat="1" applyFont="1" applyFill="1" applyBorder="1"/>
    <xf numFmtId="4" fontId="21" fillId="7" borderId="14" xfId="0" applyNumberFormat="1" applyFont="1" applyFill="1" applyBorder="1" applyAlignment="1">
      <alignment vertical="center"/>
    </xf>
    <xf numFmtId="0" fontId="30" fillId="4" borderId="0" xfId="0" applyFont="1" applyFill="1"/>
    <xf numFmtId="0" fontId="5" fillId="0" borderId="0" xfId="0" applyFont="1" applyBorder="1" applyAlignment="1">
      <alignment vertical="center"/>
    </xf>
    <xf numFmtId="4" fontId="19" fillId="0" borderId="6" xfId="0" applyNumberFormat="1" applyFont="1" applyFill="1" applyBorder="1" applyAlignment="1">
      <alignment horizontal="center"/>
    </xf>
    <xf numFmtId="4" fontId="19" fillId="0" borderId="10" xfId="0" applyNumberFormat="1" applyFont="1" applyFill="1" applyBorder="1" applyAlignment="1">
      <alignment horizontal="center"/>
    </xf>
    <xf numFmtId="4" fontId="19" fillId="0" borderId="4" xfId="0" applyNumberFormat="1" applyFont="1" applyFill="1" applyBorder="1" applyAlignment="1">
      <alignment horizontal="center"/>
    </xf>
    <xf numFmtId="0" fontId="19" fillId="0" borderId="5" xfId="0" applyFont="1" applyFill="1" applyBorder="1" applyAlignment="1">
      <alignment horizontal="left"/>
    </xf>
    <xf numFmtId="4" fontId="19" fillId="0" borderId="5" xfId="0" applyNumberFormat="1" applyFont="1" applyFill="1" applyBorder="1" applyAlignment="1">
      <alignment horizontal="left"/>
    </xf>
    <xf numFmtId="4" fontId="19" fillId="0" borderId="5" xfId="0" applyNumberFormat="1" applyFont="1" applyFill="1" applyBorder="1" applyAlignment="1">
      <alignment horizontal="center"/>
    </xf>
    <xf numFmtId="4" fontId="19" fillId="0" borderId="13" xfId="0" applyNumberFormat="1" applyFont="1" applyFill="1" applyBorder="1" applyAlignment="1">
      <alignment horizontal="center"/>
    </xf>
    <xf numFmtId="4" fontId="19" fillId="0" borderId="8" xfId="0" applyNumberFormat="1" applyFont="1" applyFill="1" applyBorder="1" applyAlignment="1">
      <alignment horizontal="center"/>
    </xf>
    <xf numFmtId="4" fontId="18" fillId="4" borderId="14" xfId="0" applyNumberFormat="1" applyFont="1" applyFill="1" applyBorder="1" applyAlignment="1">
      <alignment horizontal="right"/>
    </xf>
    <xf numFmtId="4" fontId="7" fillId="2" borderId="9" xfId="0" applyNumberFormat="1" applyFont="1" applyFill="1" applyBorder="1" applyAlignment="1">
      <alignment vertical="center"/>
    </xf>
    <xf numFmtId="165" fontId="18" fillId="0" borderId="9" xfId="5" applyNumberFormat="1" applyFont="1" applyFill="1" applyBorder="1" applyAlignment="1">
      <alignment horizontal="center"/>
    </xf>
    <xf numFmtId="165" fontId="24" fillId="0" borderId="6" xfId="5" applyNumberFormat="1" applyFont="1" applyFill="1" applyBorder="1" applyAlignment="1">
      <alignment horizontal="center" vertical="center"/>
    </xf>
    <xf numFmtId="165" fontId="18" fillId="0" borderId="9" xfId="5" quotePrefix="1" applyNumberFormat="1" applyFont="1" applyFill="1" applyBorder="1" applyAlignment="1">
      <alignment horizontal="center" vertical="center"/>
    </xf>
    <xf numFmtId="165" fontId="24" fillId="0" borderId="6" xfId="5" applyNumberFormat="1" applyFont="1" applyFill="1" applyBorder="1" applyAlignment="1">
      <alignment horizontal="center"/>
    </xf>
    <xf numFmtId="165" fontId="24" fillId="0" borderId="9" xfId="5" applyNumberFormat="1" applyFont="1" applyFill="1" applyBorder="1" applyAlignment="1">
      <alignment horizontal="center"/>
    </xf>
    <xf numFmtId="4" fontId="18" fillId="4" borderId="9" xfId="0" applyNumberFormat="1" applyFont="1" applyFill="1" applyBorder="1" applyAlignment="1" applyProtection="1">
      <alignment horizontal="center"/>
      <protection locked="0"/>
    </xf>
    <xf numFmtId="165" fontId="18" fillId="11" borderId="9" xfId="5" applyNumberFormat="1" applyFont="1" applyFill="1" applyBorder="1" applyAlignment="1">
      <alignment horizontal="center"/>
    </xf>
    <xf numFmtId="165" fontId="24" fillId="0" borderId="9" xfId="5" applyNumberFormat="1" applyFont="1" applyFill="1" applyBorder="1" applyAlignment="1">
      <alignment horizontal="center" vertical="center"/>
    </xf>
    <xf numFmtId="165" fontId="19" fillId="5" borderId="11" xfId="5" applyNumberFormat="1" applyFont="1" applyFill="1" applyBorder="1" applyAlignment="1">
      <alignment horizontal="center" vertical="center"/>
    </xf>
    <xf numFmtId="0" fontId="24" fillId="0" borderId="0" xfId="0" applyFont="1" applyFill="1" applyBorder="1"/>
    <xf numFmtId="49" fontId="8" fillId="4" borderId="0" xfId="0" applyNumberFormat="1" applyFont="1" applyFill="1" applyBorder="1" applyAlignment="1">
      <alignment vertical="center"/>
    </xf>
    <xf numFmtId="49" fontId="19" fillId="0" borderId="8" xfId="0" applyNumberFormat="1" applyFont="1" applyFill="1" applyBorder="1" applyAlignment="1">
      <alignment horizontal="center"/>
    </xf>
    <xf numFmtId="0" fontId="33" fillId="4" borderId="0" xfId="0" applyFont="1" applyFill="1"/>
    <xf numFmtId="0" fontId="33" fillId="0" borderId="0" xfId="0" applyFont="1"/>
    <xf numFmtId="0" fontId="36" fillId="5" borderId="0" xfId="0" applyFont="1" applyFill="1" applyBorder="1" applyAlignment="1">
      <alignment horizontal="right" vertical="center"/>
    </xf>
    <xf numFmtId="9" fontId="32" fillId="5" borderId="7" xfId="3" applyFont="1" applyFill="1" applyBorder="1" applyAlignment="1">
      <alignment vertical="center"/>
    </xf>
    <xf numFmtId="165" fontId="32" fillId="5" borderId="7" xfId="5" applyNumberFormat="1" applyFont="1" applyFill="1" applyBorder="1" applyAlignment="1">
      <alignment vertical="center"/>
    </xf>
    <xf numFmtId="0" fontId="6" fillId="5" borderId="0" xfId="0" applyFont="1" applyFill="1" applyBorder="1" applyAlignment="1">
      <alignment vertical="center"/>
    </xf>
    <xf numFmtId="4" fontId="6" fillId="5" borderId="0" xfId="0" applyNumberFormat="1" applyFont="1" applyFill="1" applyBorder="1" applyAlignment="1">
      <alignment vertical="center"/>
    </xf>
    <xf numFmtId="0" fontId="8" fillId="5" borderId="0" xfId="0" applyFont="1" applyFill="1" applyBorder="1" applyAlignment="1">
      <alignment horizontal="right" vertical="center"/>
    </xf>
    <xf numFmtId="49" fontId="23" fillId="2" borderId="0" xfId="0" applyNumberFormat="1" applyFont="1" applyFill="1" applyBorder="1"/>
    <xf numFmtId="4" fontId="19" fillId="0" borderId="18" xfId="0" applyNumberFormat="1" applyFont="1" applyFill="1" applyBorder="1" applyAlignment="1">
      <alignment horizontal="center"/>
    </xf>
    <xf numFmtId="4" fontId="32" fillId="0" borderId="10" xfId="0" applyNumberFormat="1" applyFont="1" applyFill="1" applyBorder="1" applyAlignment="1">
      <alignment horizontal="center"/>
    </xf>
    <xf numFmtId="4" fontId="19" fillId="0" borderId="20" xfId="0" applyNumberFormat="1" applyFont="1" applyFill="1" applyBorder="1" applyAlignment="1">
      <alignment horizontal="center"/>
    </xf>
    <xf numFmtId="4" fontId="32" fillId="0" borderId="13" xfId="0" applyNumberFormat="1" applyFont="1" applyFill="1" applyBorder="1" applyAlignment="1">
      <alignment horizontal="center"/>
    </xf>
    <xf numFmtId="165" fontId="18" fillId="5" borderId="14" xfId="5" applyNumberFormat="1" applyFont="1" applyFill="1" applyBorder="1"/>
    <xf numFmtId="165" fontId="24" fillId="5" borderId="18" xfId="5" applyNumberFormat="1" applyFont="1" applyFill="1" applyBorder="1" applyAlignment="1">
      <alignment vertical="center"/>
    </xf>
    <xf numFmtId="165" fontId="18" fillId="5" borderId="14" xfId="5" applyNumberFormat="1" applyFont="1" applyFill="1" applyBorder="1" applyAlignment="1">
      <alignment vertical="center"/>
    </xf>
    <xf numFmtId="165" fontId="24" fillId="5" borderId="18" xfId="5" applyNumberFormat="1" applyFont="1" applyFill="1" applyBorder="1"/>
    <xf numFmtId="165" fontId="24" fillId="5" borderId="14" xfId="5" applyNumberFormat="1" applyFont="1" applyFill="1" applyBorder="1"/>
    <xf numFmtId="4" fontId="18" fillId="5" borderId="14" xfId="0" applyNumberFormat="1" applyFont="1" applyFill="1" applyBorder="1"/>
    <xf numFmtId="165" fontId="24" fillId="5" borderId="14" xfId="5" applyNumberFormat="1" applyFont="1" applyFill="1" applyBorder="1" applyAlignment="1">
      <alignment vertical="center"/>
    </xf>
    <xf numFmtId="9" fontId="32" fillId="5" borderId="19" xfId="3" applyFont="1" applyFill="1" applyBorder="1" applyAlignment="1">
      <alignment vertical="center"/>
    </xf>
    <xf numFmtId="0" fontId="38" fillId="4" borderId="0" xfId="0" applyFont="1" applyFill="1"/>
    <xf numFmtId="9" fontId="32" fillId="5" borderId="7" xfId="3" applyNumberFormat="1" applyFont="1" applyFill="1" applyBorder="1" applyAlignment="1">
      <alignment vertical="center"/>
    </xf>
    <xf numFmtId="9" fontId="32" fillId="5" borderId="7" xfId="5" applyNumberFormat="1" applyFont="1" applyFill="1" applyBorder="1" applyAlignment="1">
      <alignment vertical="center"/>
    </xf>
    <xf numFmtId="165" fontId="7" fillId="5" borderId="6" xfId="5" applyNumberFormat="1" applyFont="1" applyFill="1" applyBorder="1" applyAlignment="1">
      <alignment horizontal="center" vertical="center"/>
    </xf>
    <xf numFmtId="165" fontId="7" fillId="5" borderId="4" xfId="5" applyNumberFormat="1" applyFont="1" applyFill="1" applyBorder="1" applyAlignment="1">
      <alignment vertical="center"/>
    </xf>
    <xf numFmtId="165" fontId="7" fillId="5" borderId="18" xfId="5" applyNumberFormat="1" applyFont="1" applyFill="1" applyBorder="1" applyAlignment="1">
      <alignment vertical="center"/>
    </xf>
    <xf numFmtId="0" fontId="6" fillId="5" borderId="4" xfId="0" applyFont="1" applyFill="1" applyBorder="1" applyAlignment="1">
      <alignment vertical="center"/>
    </xf>
    <xf numFmtId="4" fontId="6" fillId="5" borderId="4" xfId="0" applyNumberFormat="1" applyFont="1" applyFill="1" applyBorder="1" applyAlignment="1">
      <alignment vertical="center"/>
    </xf>
    <xf numFmtId="4" fontId="6" fillId="5" borderId="4" xfId="0" applyNumberFormat="1" applyFont="1" applyFill="1" applyBorder="1" applyAlignment="1">
      <alignment horizontal="center" vertical="center"/>
    </xf>
    <xf numFmtId="0" fontId="8" fillId="5" borderId="4" xfId="0" applyFont="1" applyFill="1" applyBorder="1" applyAlignment="1">
      <alignment horizontal="right" vertical="center"/>
    </xf>
    <xf numFmtId="0" fontId="10" fillId="0" borderId="4" xfId="0" applyFont="1" applyBorder="1" applyAlignment="1">
      <alignment vertical="center"/>
    </xf>
    <xf numFmtId="0" fontId="16" fillId="5" borderId="0" xfId="0" applyFont="1" applyFill="1" applyBorder="1"/>
    <xf numFmtId="0" fontId="16" fillId="0" borderId="9" xfId="0" applyFont="1" applyBorder="1"/>
    <xf numFmtId="0" fontId="16" fillId="0" borderId="0" xfId="0" applyFont="1" applyBorder="1"/>
    <xf numFmtId="0" fontId="10" fillId="0" borderId="0" xfId="0" applyFont="1" applyBorder="1" applyAlignment="1">
      <alignment vertical="center"/>
    </xf>
    <xf numFmtId="0" fontId="16" fillId="5" borderId="7" xfId="0" applyFont="1" applyFill="1" applyBorder="1"/>
    <xf numFmtId="0" fontId="36" fillId="5" borderId="7" xfId="0" applyFont="1" applyFill="1" applyBorder="1" applyAlignment="1">
      <alignment horizontal="right" vertical="center"/>
    </xf>
    <xf numFmtId="0" fontId="27" fillId="0" borderId="7" xfId="0" applyFont="1" applyBorder="1" applyAlignment="1">
      <alignment vertical="center"/>
    </xf>
    <xf numFmtId="4" fontId="7" fillId="0" borderId="0" xfId="0" applyNumberFormat="1" applyFont="1" applyFill="1" applyBorder="1" applyAlignment="1">
      <alignment vertical="center"/>
    </xf>
    <xf numFmtId="4" fontId="7" fillId="0" borderId="9" xfId="0" applyNumberFormat="1" applyFont="1" applyFill="1" applyBorder="1" applyAlignment="1">
      <alignment vertical="center"/>
    </xf>
    <xf numFmtId="165" fontId="19" fillId="0" borderId="9" xfId="5" applyNumberFormat="1" applyFont="1" applyFill="1" applyBorder="1" applyAlignment="1">
      <alignment horizontal="center" vertical="center"/>
    </xf>
    <xf numFmtId="9" fontId="32" fillId="0" borderId="0" xfId="3" applyFont="1" applyFill="1" applyBorder="1" applyAlignment="1">
      <alignment vertical="center"/>
    </xf>
    <xf numFmtId="165" fontId="32" fillId="0" borderId="0" xfId="5" applyNumberFormat="1" applyFont="1" applyFill="1" applyBorder="1" applyAlignment="1">
      <alignment vertical="center"/>
    </xf>
    <xf numFmtId="9" fontId="32" fillId="0" borderId="14" xfId="3" applyFont="1" applyFill="1" applyBorder="1" applyAlignment="1">
      <alignment vertical="center"/>
    </xf>
    <xf numFmtId="4" fontId="32" fillId="0" borderId="0" xfId="0" applyNumberFormat="1" applyFont="1" applyFill="1" applyBorder="1" applyAlignment="1">
      <alignment vertical="center"/>
    </xf>
    <xf numFmtId="4" fontId="35" fillId="0" borderId="0" xfId="0" applyNumberFormat="1" applyFont="1" applyFill="1" applyBorder="1"/>
    <xf numFmtId="9" fontId="35" fillId="0" borderId="0" xfId="3" applyNumberFormat="1" applyFont="1" applyFill="1" applyBorder="1"/>
    <xf numFmtId="165" fontId="24" fillId="0" borderId="0" xfId="5" applyNumberFormat="1" applyFont="1" applyFill="1" applyBorder="1" applyAlignment="1">
      <alignment horizontal="center" vertical="center"/>
    </xf>
    <xf numFmtId="9" fontId="32" fillId="0" borderId="0" xfId="3" applyNumberFormat="1" applyFont="1" applyFill="1" applyBorder="1" applyAlignment="1">
      <alignment vertical="center"/>
    </xf>
    <xf numFmtId="9" fontId="32" fillId="0" borderId="0" xfId="3" applyNumberFormat="1" applyFont="1" applyFill="1" applyBorder="1"/>
    <xf numFmtId="0" fontId="33" fillId="0" borderId="0" xfId="0" applyFont="1" applyFill="1" applyBorder="1"/>
    <xf numFmtId="0" fontId="33" fillId="0" borderId="0" xfId="0" applyFont="1" applyBorder="1"/>
    <xf numFmtId="4" fontId="34" fillId="7" borderId="0" xfId="0" applyNumberFormat="1" applyFont="1" applyFill="1" applyBorder="1" applyAlignment="1">
      <alignment vertical="center"/>
    </xf>
    <xf numFmtId="0" fontId="16" fillId="7" borderId="0" xfId="0" applyFont="1" applyFill="1" applyBorder="1" applyAlignment="1">
      <alignment vertical="center"/>
    </xf>
    <xf numFmtId="165" fontId="16" fillId="0" borderId="0" xfId="5" applyNumberFormat="1" applyFont="1" applyBorder="1"/>
    <xf numFmtId="165" fontId="18" fillId="12" borderId="0" xfId="5" applyNumberFormat="1" applyFont="1" applyFill="1" applyBorder="1"/>
    <xf numFmtId="0" fontId="23" fillId="0" borderId="7" xfId="0" applyFont="1" applyFill="1" applyBorder="1"/>
    <xf numFmtId="0" fontId="16" fillId="0" borderId="7" xfId="0" applyFont="1" applyBorder="1"/>
    <xf numFmtId="165" fontId="18" fillId="0" borderId="7" xfId="5" applyNumberFormat="1" applyFont="1" applyFill="1" applyBorder="1" applyAlignment="1">
      <alignment horizontal="center"/>
    </xf>
    <xf numFmtId="165" fontId="18" fillId="0" borderId="7" xfId="5" applyNumberFormat="1" applyFont="1" applyFill="1" applyBorder="1"/>
    <xf numFmtId="9" fontId="35" fillId="0" borderId="7" xfId="3" applyNumberFormat="1" applyFont="1" applyFill="1" applyBorder="1"/>
    <xf numFmtId="0" fontId="23" fillId="2" borderId="7" xfId="0" applyFont="1" applyFill="1" applyBorder="1" applyAlignment="1">
      <alignment vertical="center"/>
    </xf>
    <xf numFmtId="165" fontId="18" fillId="0" borderId="7" xfId="5" quotePrefix="1" applyNumberFormat="1" applyFont="1" applyFill="1" applyBorder="1" applyAlignment="1">
      <alignment horizontal="center" vertical="center"/>
    </xf>
    <xf numFmtId="165" fontId="18" fillId="0" borderId="7" xfId="5" applyNumberFormat="1" applyFont="1" applyFill="1" applyBorder="1" applyAlignment="1">
      <alignment horizontal="right" vertical="center"/>
    </xf>
    <xf numFmtId="9" fontId="35" fillId="0" borderId="7" xfId="3" applyNumberFormat="1" applyFont="1" applyFill="1" applyBorder="1" applyAlignment="1">
      <alignment vertical="center"/>
    </xf>
    <xf numFmtId="0" fontId="16" fillId="0" borderId="7" xfId="0" applyFont="1" applyBorder="1" applyAlignment="1">
      <alignment vertical="center"/>
    </xf>
    <xf numFmtId="0" fontId="18" fillId="0" borderId="0" xfId="0" applyFont="1" applyFill="1" applyBorder="1" applyAlignment="1">
      <alignment vertical="center"/>
    </xf>
    <xf numFmtId="0" fontId="16" fillId="0" borderId="0" xfId="0" applyFont="1" applyFill="1" applyAlignment="1">
      <alignment vertical="center"/>
    </xf>
    <xf numFmtId="4" fontId="35" fillId="11" borderId="0" xfId="0" applyNumberFormat="1" applyFont="1" applyFill="1" applyBorder="1"/>
    <xf numFmtId="0" fontId="16" fillId="11" borderId="0" xfId="0" applyFont="1" applyFill="1" applyBorder="1"/>
    <xf numFmtId="9" fontId="35" fillId="11" borderId="0" xfId="3" applyNumberFormat="1" applyFont="1" applyFill="1" applyBorder="1"/>
    <xf numFmtId="0" fontId="16" fillId="0" borderId="0" xfId="0" applyFont="1" applyFill="1" applyBorder="1"/>
    <xf numFmtId="0" fontId="16" fillId="0" borderId="0" xfId="0" applyFont="1" applyFill="1"/>
    <xf numFmtId="0" fontId="27" fillId="4" borderId="0" xfId="0" applyFont="1" applyFill="1"/>
    <xf numFmtId="0" fontId="16" fillId="6" borderId="0" xfId="0" applyNumberFormat="1" applyFont="1" applyFill="1" applyBorder="1" applyAlignment="1">
      <alignment horizontal="left"/>
    </xf>
    <xf numFmtId="49" fontId="8" fillId="4" borderId="7" xfId="0" applyNumberFormat="1" applyFont="1" applyFill="1" applyBorder="1" applyAlignment="1">
      <alignment vertical="center"/>
    </xf>
    <xf numFmtId="0" fontId="16" fillId="4" borderId="7" xfId="0" applyFont="1" applyFill="1" applyBorder="1"/>
    <xf numFmtId="0" fontId="16" fillId="4" borderId="0" xfId="0" applyFont="1" applyFill="1" applyAlignment="1">
      <alignment horizontal="left"/>
    </xf>
    <xf numFmtId="0" fontId="16" fillId="0" borderId="0" xfId="0" applyFont="1" applyAlignment="1">
      <alignment horizontal="left"/>
    </xf>
    <xf numFmtId="0" fontId="36" fillId="0" borderId="0" xfId="0" applyFont="1" applyFill="1" applyBorder="1" applyAlignment="1">
      <alignment horizontal="right" vertical="center"/>
    </xf>
    <xf numFmtId="0" fontId="27" fillId="0" borderId="0" xfId="0" applyFont="1" applyFill="1" applyBorder="1" applyAlignment="1">
      <alignment vertical="center"/>
    </xf>
    <xf numFmtId="49" fontId="8" fillId="4" borderId="7" xfId="0" applyNumberFormat="1" applyFont="1" applyFill="1" applyBorder="1" applyAlignment="1">
      <alignment horizontal="left" vertical="center"/>
    </xf>
    <xf numFmtId="4" fontId="18" fillId="4" borderId="7" xfId="0" applyNumberFormat="1" applyFont="1" applyFill="1" applyBorder="1" applyAlignment="1">
      <alignment horizontal="center"/>
    </xf>
    <xf numFmtId="0" fontId="16" fillId="0" borderId="3" xfId="0" applyFont="1" applyBorder="1"/>
    <xf numFmtId="165" fontId="7" fillId="5" borderId="10" xfId="5" applyNumberFormat="1" applyFont="1" applyFill="1" applyBorder="1" applyAlignment="1">
      <alignment vertical="center"/>
    </xf>
    <xf numFmtId="9" fontId="32" fillId="5" borderId="12" xfId="3" applyFont="1" applyFill="1" applyBorder="1" applyAlignment="1">
      <alignment vertical="center"/>
    </xf>
    <xf numFmtId="9" fontId="32" fillId="0" borderId="3" xfId="3" applyFont="1" applyFill="1" applyBorder="1" applyAlignment="1">
      <alignment vertical="center"/>
    </xf>
    <xf numFmtId="9" fontId="32" fillId="5" borderId="12" xfId="3" applyNumberFormat="1" applyFont="1" applyFill="1" applyBorder="1" applyAlignment="1">
      <alignment vertical="center"/>
    </xf>
    <xf numFmtId="165" fontId="32" fillId="0" borderId="9" xfId="5" applyNumberFormat="1" applyFont="1" applyFill="1" applyBorder="1" applyAlignment="1">
      <alignment vertical="center"/>
    </xf>
    <xf numFmtId="0" fontId="16" fillId="0" borderId="14" xfId="0" applyFont="1" applyBorder="1"/>
    <xf numFmtId="165" fontId="5" fillId="8" borderId="0" xfId="5" applyNumberFormat="1" applyFont="1" applyFill="1" applyBorder="1"/>
    <xf numFmtId="0" fontId="5" fillId="0" borderId="0" xfId="0" applyFont="1" applyBorder="1" applyAlignment="1">
      <alignment horizontal="right"/>
    </xf>
    <xf numFmtId="0" fontId="16" fillId="0" borderId="4" xfId="0" applyFont="1" applyBorder="1"/>
    <xf numFmtId="0" fontId="5" fillId="0" borderId="4" xfId="0" applyFont="1" applyBorder="1" applyAlignment="1">
      <alignment horizontal="right"/>
    </xf>
    <xf numFmtId="0" fontId="5" fillId="0" borderId="4" xfId="0" applyFont="1" applyBorder="1"/>
    <xf numFmtId="165" fontId="5" fillId="0" borderId="4" xfId="5" applyNumberFormat="1" applyFont="1" applyBorder="1"/>
    <xf numFmtId="0" fontId="16" fillId="0" borderId="9" xfId="0" applyFont="1" applyBorder="1" applyAlignment="1">
      <alignment horizontal="left"/>
    </xf>
    <xf numFmtId="0" fontId="16" fillId="0" borderId="11" xfId="0" applyFont="1" applyBorder="1" applyAlignment="1">
      <alignment horizontal="left"/>
    </xf>
    <xf numFmtId="0" fontId="5" fillId="0" borderId="7" xfId="0" applyFont="1" applyBorder="1" applyAlignment="1">
      <alignment horizontal="right"/>
    </xf>
    <xf numFmtId="165" fontId="5" fillId="8" borderId="7" xfId="5" applyNumberFormat="1" applyFont="1" applyFill="1" applyBorder="1"/>
    <xf numFmtId="165" fontId="5" fillId="0" borderId="10" xfId="0" applyNumberFormat="1" applyFont="1" applyBorder="1"/>
    <xf numFmtId="165" fontId="5" fillId="0" borderId="3" xfId="0" applyNumberFormat="1" applyFont="1" applyBorder="1"/>
    <xf numFmtId="165" fontId="5" fillId="0" borderId="12" xfId="0" applyNumberFormat="1" applyFont="1" applyBorder="1"/>
    <xf numFmtId="9" fontId="32" fillId="5" borderId="19" xfId="3" applyNumberFormat="1" applyFont="1" applyFill="1" applyBorder="1" applyAlignment="1">
      <alignment vertical="center"/>
    </xf>
    <xf numFmtId="165" fontId="5" fillId="8" borderId="6" xfId="5" applyNumberFormat="1" applyFont="1" applyFill="1" applyBorder="1"/>
    <xf numFmtId="165" fontId="5" fillId="8" borderId="9" xfId="5" applyNumberFormat="1" applyFont="1" applyFill="1" applyBorder="1"/>
    <xf numFmtId="165" fontId="5" fillId="0" borderId="9" xfId="5" applyNumberFormat="1" applyFont="1" applyBorder="1"/>
    <xf numFmtId="165" fontId="5" fillId="0" borderId="11" xfId="5" applyNumberFormat="1" applyFont="1" applyBorder="1"/>
    <xf numFmtId="165" fontId="5" fillId="0" borderId="0" xfId="5" applyNumberFormat="1" applyFont="1" applyFill="1" applyBorder="1"/>
    <xf numFmtId="165" fontId="5" fillId="0" borderId="7" xfId="5" applyNumberFormat="1" applyFont="1" applyFill="1" applyBorder="1"/>
    <xf numFmtId="165" fontId="6" fillId="8" borderId="7" xfId="5" applyNumberFormat="1" applyFont="1" applyFill="1" applyBorder="1"/>
    <xf numFmtId="165" fontId="16" fillId="0" borderId="7" xfId="5" applyNumberFormat="1" applyFont="1" applyBorder="1"/>
    <xf numFmtId="0" fontId="10" fillId="0" borderId="7" xfId="0" applyFont="1" applyBorder="1"/>
    <xf numFmtId="165" fontId="5" fillId="0" borderId="4" xfId="5" applyNumberFormat="1" applyFont="1" applyFill="1" applyBorder="1"/>
    <xf numFmtId="0" fontId="33" fillId="0" borderId="3" xfId="0" applyFont="1" applyBorder="1" applyAlignment="1">
      <alignment horizontal="left"/>
    </xf>
    <xf numFmtId="9" fontId="11" fillId="5" borderId="10" xfId="3" applyNumberFormat="1" applyFont="1" applyFill="1" applyBorder="1" applyAlignment="1">
      <alignment horizontal="left" vertical="center"/>
    </xf>
    <xf numFmtId="0" fontId="33" fillId="5" borderId="12" xfId="0" applyFont="1" applyFill="1" applyBorder="1" applyAlignment="1">
      <alignment horizontal="left"/>
    </xf>
    <xf numFmtId="0" fontId="33" fillId="0" borderId="3" xfId="0" applyFont="1" applyFill="1" applyBorder="1" applyAlignment="1">
      <alignment horizontal="left"/>
    </xf>
    <xf numFmtId="49" fontId="19" fillId="0" borderId="6" xfId="0" applyNumberFormat="1" applyFont="1" applyFill="1" applyBorder="1" applyAlignment="1">
      <alignment horizontal="left"/>
    </xf>
    <xf numFmtId="0" fontId="19" fillId="0" borderId="4" xfId="0" applyFont="1" applyFill="1" applyBorder="1" applyAlignment="1">
      <alignment horizontal="left"/>
    </xf>
    <xf numFmtId="4" fontId="19" fillId="0" borderId="4" xfId="0" applyNumberFormat="1" applyFont="1" applyFill="1" applyBorder="1" applyAlignment="1">
      <alignment horizontal="left"/>
    </xf>
    <xf numFmtId="4" fontId="32" fillId="0" borderId="13" xfId="0" applyNumberFormat="1" applyFont="1" applyFill="1" applyBorder="1" applyAlignment="1">
      <alignment horizontal="left"/>
    </xf>
    <xf numFmtId="0" fontId="8" fillId="5" borderId="9" xfId="0" applyFont="1" applyFill="1" applyBorder="1" applyAlignment="1">
      <alignment horizontal="left" vertical="center"/>
    </xf>
    <xf numFmtId="0" fontId="36" fillId="5" borderId="9" xfId="0" applyFont="1" applyFill="1" applyBorder="1" applyAlignment="1">
      <alignment horizontal="left" vertical="center"/>
    </xf>
    <xf numFmtId="0" fontId="36" fillId="0" borderId="9" xfId="0" applyFont="1" applyFill="1" applyBorder="1" applyAlignment="1">
      <alignment horizontal="left" vertical="center"/>
    </xf>
    <xf numFmtId="0" fontId="8" fillId="5" borderId="6" xfId="0" applyFont="1" applyFill="1" applyBorder="1" applyAlignment="1">
      <alignment horizontal="left" vertical="center"/>
    </xf>
    <xf numFmtId="0" fontId="36" fillId="5" borderId="11" xfId="0" applyFont="1" applyFill="1" applyBorder="1" applyAlignment="1">
      <alignment horizontal="left" vertical="center"/>
    </xf>
    <xf numFmtId="0" fontId="16" fillId="0" borderId="6" xfId="0" applyFont="1" applyBorder="1" applyAlignment="1">
      <alignment horizontal="left"/>
    </xf>
    <xf numFmtId="0" fontId="5" fillId="0" borderId="5" xfId="0" applyFont="1" applyBorder="1"/>
    <xf numFmtId="0" fontId="16" fillId="0" borderId="10" xfId="0" applyFont="1" applyBorder="1"/>
    <xf numFmtId="165" fontId="10" fillId="0" borderId="0" xfId="5" applyNumberFormat="1" applyFont="1" applyBorder="1"/>
    <xf numFmtId="165" fontId="6" fillId="8" borderId="0" xfId="5" applyNumberFormat="1" applyFont="1" applyFill="1" applyBorder="1"/>
    <xf numFmtId="165" fontId="10" fillId="0" borderId="7" xfId="5" applyNumberFormat="1" applyFont="1" applyBorder="1"/>
    <xf numFmtId="0" fontId="16" fillId="0" borderId="12" xfId="0" applyFont="1" applyBorder="1"/>
    <xf numFmtId="0" fontId="8" fillId="0" borderId="7" xfId="0" applyFont="1" applyBorder="1"/>
    <xf numFmtId="0" fontId="26" fillId="0" borderId="18" xfId="2" applyFont="1" applyBorder="1" applyProtection="1"/>
    <xf numFmtId="0" fontId="16" fillId="0" borderId="0" xfId="1" applyFont="1" applyFill="1" applyBorder="1" applyProtection="1"/>
    <xf numFmtId="0" fontId="26" fillId="0" borderId="14" xfId="2" applyFont="1" applyBorder="1" applyProtection="1"/>
    <xf numFmtId="0" fontId="16" fillId="0" borderId="0" xfId="1" applyFont="1"/>
    <xf numFmtId="0" fontId="26" fillId="0" borderId="14" xfId="2" applyFont="1" applyFill="1" applyBorder="1" applyProtection="1"/>
    <xf numFmtId="0" fontId="16" fillId="0" borderId="0" xfId="1" applyFont="1" applyFill="1"/>
    <xf numFmtId="0" fontId="16" fillId="0" borderId="21" xfId="1" applyFont="1" applyBorder="1" applyProtection="1"/>
    <xf numFmtId="49" fontId="26" fillId="9" borderId="20" xfId="1" applyNumberFormat="1" applyFont="1" applyFill="1" applyBorder="1" applyProtection="1"/>
    <xf numFmtId="0" fontId="16" fillId="9" borderId="20" xfId="1" applyFont="1" applyFill="1" applyBorder="1"/>
    <xf numFmtId="0" fontId="16" fillId="9" borderId="22" xfId="1" applyFont="1" applyFill="1" applyBorder="1" applyProtection="1"/>
    <xf numFmtId="0" fontId="16" fillId="0" borderId="29" xfId="1" applyFont="1" applyBorder="1" applyProtection="1"/>
    <xf numFmtId="49" fontId="26" fillId="9" borderId="28" xfId="1" applyNumberFormat="1" applyFont="1" applyFill="1" applyBorder="1" applyProtection="1"/>
    <xf numFmtId="0" fontId="16" fillId="9" borderId="28" xfId="1" applyFont="1" applyFill="1" applyBorder="1"/>
    <xf numFmtId="0" fontId="16" fillId="9" borderId="24" xfId="1" applyFont="1" applyFill="1" applyBorder="1"/>
    <xf numFmtId="0" fontId="16" fillId="9" borderId="20" xfId="1" applyFont="1" applyFill="1" applyBorder="1" applyProtection="1"/>
    <xf numFmtId="165" fontId="18" fillId="0" borderId="11" xfId="5" applyNumberFormat="1" applyFont="1" applyFill="1" applyBorder="1" applyAlignment="1">
      <alignment horizontal="center"/>
    </xf>
    <xf numFmtId="165" fontId="18" fillId="0" borderId="11" xfId="5" quotePrefix="1" applyNumberFormat="1" applyFont="1" applyFill="1" applyBorder="1" applyAlignment="1">
      <alignment horizontal="center" vertical="center"/>
    </xf>
    <xf numFmtId="3" fontId="21" fillId="7" borderId="9" xfId="0" applyNumberFormat="1" applyFont="1" applyFill="1" applyBorder="1" applyAlignment="1">
      <alignment horizontal="center" vertical="center"/>
    </xf>
    <xf numFmtId="3" fontId="18" fillId="0" borderId="9" xfId="0" applyNumberFormat="1" applyFont="1" applyFill="1" applyBorder="1" applyAlignment="1">
      <alignment horizontal="center"/>
    </xf>
    <xf numFmtId="165" fontId="24" fillId="0" borderId="9" xfId="5" applyNumberFormat="1" applyFont="1" applyFill="1" applyBorder="1"/>
    <xf numFmtId="3" fontId="18" fillId="11" borderId="9" xfId="0" applyNumberFormat="1" applyFont="1" applyFill="1" applyBorder="1" applyAlignment="1">
      <alignment horizontal="center"/>
    </xf>
    <xf numFmtId="165" fontId="24" fillId="0" borderId="9" xfId="5" applyNumberFormat="1" applyFont="1" applyFill="1" applyBorder="1" applyAlignment="1">
      <alignment vertical="center"/>
    </xf>
    <xf numFmtId="165" fontId="18" fillId="0" borderId="11" xfId="5" applyNumberFormat="1" applyFont="1" applyFill="1" applyBorder="1"/>
    <xf numFmtId="165" fontId="18" fillId="0" borderId="9" xfId="5" applyNumberFormat="1" applyFont="1" applyFill="1" applyBorder="1"/>
    <xf numFmtId="165" fontId="18" fillId="0" borderId="11" xfId="5" applyNumberFormat="1" applyFont="1" applyFill="1" applyBorder="1" applyAlignment="1">
      <alignment horizontal="right" vertical="center"/>
    </xf>
    <xf numFmtId="9" fontId="32" fillId="0" borderId="9" xfId="3" applyFont="1" applyFill="1" applyBorder="1" applyAlignment="1">
      <alignment vertical="center"/>
    </xf>
    <xf numFmtId="165" fontId="18" fillId="11" borderId="9" xfId="5" applyNumberFormat="1" applyFont="1" applyFill="1" applyBorder="1"/>
    <xf numFmtId="165" fontId="18" fillId="0" borderId="11" xfId="5" applyNumberFormat="1" applyFont="1" applyFill="1" applyBorder="1" applyAlignment="1">
      <alignment vertical="center"/>
    </xf>
    <xf numFmtId="0" fontId="5" fillId="0" borderId="9" xfId="0" applyFont="1" applyBorder="1" applyAlignment="1">
      <alignment vertical="center"/>
    </xf>
    <xf numFmtId="0" fontId="16" fillId="7" borderId="9" xfId="0" applyFont="1" applyFill="1" applyBorder="1" applyAlignment="1">
      <alignment vertical="center"/>
    </xf>
    <xf numFmtId="165" fontId="16" fillId="0" borderId="9" xfId="5" applyNumberFormat="1" applyFont="1" applyBorder="1"/>
    <xf numFmtId="0" fontId="16" fillId="0" borderId="11" xfId="0" applyFont="1" applyBorder="1"/>
    <xf numFmtId="0" fontId="16" fillId="0" borderId="11" xfId="0" applyFont="1" applyBorder="1" applyAlignment="1">
      <alignment vertical="center"/>
    </xf>
    <xf numFmtId="0" fontId="16" fillId="11" borderId="9" xfId="0" applyFont="1" applyFill="1" applyBorder="1"/>
    <xf numFmtId="0" fontId="16" fillId="0" borderId="9" xfId="0" applyFont="1" applyFill="1" applyBorder="1"/>
    <xf numFmtId="0" fontId="18" fillId="5" borderId="4" xfId="0" applyFont="1" applyFill="1" applyBorder="1" applyAlignment="1">
      <alignment vertical="center"/>
    </xf>
    <xf numFmtId="0" fontId="20" fillId="5" borderId="4" xfId="0" applyFont="1" applyFill="1" applyBorder="1" applyAlignment="1">
      <alignment horizontal="right" vertical="center"/>
    </xf>
    <xf numFmtId="165" fontId="19" fillId="5" borderId="6" xfId="5" applyNumberFormat="1" applyFont="1" applyFill="1" applyBorder="1" applyAlignment="1">
      <alignment horizontal="center" vertical="center"/>
    </xf>
    <xf numFmtId="165" fontId="19" fillId="5" borderId="8" xfId="5" applyNumberFormat="1" applyFont="1" applyFill="1" applyBorder="1" applyAlignment="1">
      <alignment horizontal="center" vertical="center"/>
    </xf>
    <xf numFmtId="165" fontId="19" fillId="5" borderId="5" xfId="5" applyNumberFormat="1" applyFont="1" applyFill="1" applyBorder="1" applyAlignment="1">
      <alignment horizontal="center" vertical="center"/>
    </xf>
    <xf numFmtId="0" fontId="6" fillId="5" borderId="5" xfId="0" applyFont="1" applyFill="1" applyBorder="1" applyAlignment="1">
      <alignment vertical="center"/>
    </xf>
    <xf numFmtId="49" fontId="14" fillId="7" borderId="9" xfId="0" applyNumberFormat="1" applyFont="1" applyFill="1" applyBorder="1" applyAlignment="1">
      <alignment vertical="center"/>
    </xf>
    <xf numFmtId="49" fontId="23" fillId="2" borderId="9" xfId="0" quotePrefix="1" applyNumberFormat="1" applyFont="1" applyFill="1" applyBorder="1" applyAlignment="1">
      <alignment horizontal="left"/>
    </xf>
    <xf numFmtId="0" fontId="23" fillId="0" borderId="11" xfId="0" quotePrefix="1" applyFont="1" applyFill="1" applyBorder="1" applyAlignment="1">
      <alignment horizontal="left"/>
    </xf>
    <xf numFmtId="0" fontId="24" fillId="2" borderId="9" xfId="0" quotePrefix="1" applyFont="1" applyFill="1" applyBorder="1" applyAlignment="1">
      <alignment horizontal="right" vertical="center"/>
    </xf>
    <xf numFmtId="49" fontId="23" fillId="2" borderId="9" xfId="0" applyNumberFormat="1" applyFont="1" applyFill="1" applyBorder="1" applyAlignment="1">
      <alignment horizontal="left"/>
    </xf>
    <xf numFmtId="49" fontId="23" fillId="2" borderId="9" xfId="0" applyNumberFormat="1" applyFont="1" applyFill="1" applyBorder="1" applyAlignment="1">
      <alignment horizontal="left" vertical="center"/>
    </xf>
    <xf numFmtId="0" fontId="23" fillId="2" borderId="11" xfId="0" applyFont="1" applyFill="1" applyBorder="1" applyAlignment="1">
      <alignment horizontal="left" vertical="center"/>
    </xf>
    <xf numFmtId="0" fontId="23" fillId="2" borderId="9" xfId="0" applyFont="1" applyFill="1" applyBorder="1" applyAlignment="1">
      <alignment horizontal="right"/>
    </xf>
    <xf numFmtId="0" fontId="25" fillId="0" borderId="9" xfId="0" applyFont="1" applyFill="1" applyBorder="1" applyAlignment="1">
      <alignment vertical="center"/>
    </xf>
    <xf numFmtId="0" fontId="18" fillId="2" borderId="9" xfId="0" applyFont="1" applyFill="1" applyBorder="1" applyAlignment="1">
      <alignment horizontal="right"/>
    </xf>
    <xf numFmtId="0" fontId="23" fillId="0" borderId="9" xfId="0" quotePrefix="1" applyFont="1" applyFill="1" applyBorder="1" applyAlignment="1">
      <alignment horizontal="left"/>
    </xf>
    <xf numFmtId="0" fontId="23" fillId="2" borderId="9" xfId="0" applyFont="1" applyFill="1" applyBorder="1" applyAlignment="1">
      <alignment horizontal="left" vertical="center"/>
    </xf>
    <xf numFmtId="0" fontId="24" fillId="11" borderId="9" xfId="0" quotePrefix="1" applyNumberFormat="1" applyFont="1" applyFill="1" applyBorder="1" applyAlignment="1">
      <alignment horizontal="left"/>
    </xf>
    <xf numFmtId="0" fontId="24" fillId="2" borderId="9" xfId="0" applyNumberFormat="1" applyFont="1" applyFill="1" applyBorder="1" applyAlignment="1">
      <alignment horizontal="left"/>
    </xf>
    <xf numFmtId="0" fontId="24" fillId="0" borderId="9" xfId="0" applyNumberFormat="1" applyFont="1" applyFill="1" applyBorder="1" applyAlignment="1">
      <alignment horizontal="left"/>
    </xf>
    <xf numFmtId="0" fontId="24" fillId="11" borderId="9" xfId="0" applyNumberFormat="1" applyFont="1" applyFill="1" applyBorder="1" applyAlignment="1">
      <alignment horizontal="left"/>
    </xf>
    <xf numFmtId="4" fontId="18" fillId="0" borderId="7" xfId="0" applyNumberFormat="1" applyFont="1" applyFill="1" applyBorder="1" applyAlignment="1">
      <alignment horizontal="left"/>
    </xf>
    <xf numFmtId="4" fontId="18" fillId="0" borderId="7" xfId="0" applyNumberFormat="1" applyFont="1" applyFill="1" applyBorder="1" applyAlignment="1">
      <alignment horizontal="center"/>
    </xf>
    <xf numFmtId="3" fontId="18" fillId="0" borderId="7" xfId="0" applyNumberFormat="1" applyFont="1" applyFill="1" applyBorder="1" applyAlignment="1">
      <alignment horizontal="right"/>
    </xf>
    <xf numFmtId="4" fontId="18" fillId="0" borderId="7" xfId="0" applyNumberFormat="1" applyFont="1" applyFill="1" applyBorder="1"/>
    <xf numFmtId="165" fontId="18" fillId="5" borderId="19" xfId="5" applyNumberFormat="1" applyFont="1" applyFill="1" applyBorder="1"/>
    <xf numFmtId="0" fontId="24" fillId="14" borderId="0" xfId="0" applyFont="1" applyFill="1" applyBorder="1"/>
    <xf numFmtId="4" fontId="18" fillId="14" borderId="0" xfId="0" applyNumberFormat="1" applyFont="1" applyFill="1" applyBorder="1"/>
    <xf numFmtId="4" fontId="18" fillId="14" borderId="0" xfId="0" applyNumberFormat="1" applyFont="1" applyFill="1" applyBorder="1" applyAlignment="1">
      <alignment horizontal="center"/>
    </xf>
    <xf numFmtId="4" fontId="18" fillId="14" borderId="9" xfId="0" applyNumberFormat="1" applyFont="1" applyFill="1" applyBorder="1"/>
    <xf numFmtId="3" fontId="18" fillId="14" borderId="0" xfId="0" applyNumberFormat="1" applyFont="1" applyFill="1" applyBorder="1" applyAlignment="1">
      <alignment horizontal="center"/>
    </xf>
    <xf numFmtId="49" fontId="23" fillId="5" borderId="0" xfId="0" applyNumberFormat="1" applyFont="1" applyFill="1" applyBorder="1"/>
    <xf numFmtId="4" fontId="18" fillId="5" borderId="0" xfId="0" applyNumberFormat="1" applyFont="1" applyFill="1" applyBorder="1" applyAlignment="1">
      <alignment horizontal="left"/>
    </xf>
    <xf numFmtId="4" fontId="18" fillId="5" borderId="0" xfId="0" applyNumberFormat="1" applyFont="1" applyFill="1" applyBorder="1" applyAlignment="1">
      <alignment horizontal="center"/>
    </xf>
    <xf numFmtId="4" fontId="18" fillId="5" borderId="0" xfId="0" applyNumberFormat="1" applyFont="1" applyFill="1" applyBorder="1"/>
    <xf numFmtId="49" fontId="23" fillId="13" borderId="0" xfId="0" applyNumberFormat="1" applyFont="1" applyFill="1" applyBorder="1"/>
    <xf numFmtId="4" fontId="18" fillId="13" borderId="0" xfId="0" applyNumberFormat="1" applyFont="1" applyFill="1" applyBorder="1" applyAlignment="1">
      <alignment horizontal="left"/>
    </xf>
    <xf numFmtId="4" fontId="18" fillId="13" borderId="0" xfId="0" applyNumberFormat="1" applyFont="1" applyFill="1" applyBorder="1" applyAlignment="1">
      <alignment horizontal="center"/>
    </xf>
    <xf numFmtId="3" fontId="18" fillId="13" borderId="0" xfId="0" applyNumberFormat="1" applyFont="1" applyFill="1" applyBorder="1" applyAlignment="1">
      <alignment horizontal="right"/>
    </xf>
    <xf numFmtId="4" fontId="18" fillId="13" borderId="0" xfId="0" applyNumberFormat="1" applyFont="1" applyFill="1" applyBorder="1"/>
    <xf numFmtId="165" fontId="18" fillId="13" borderId="9" xfId="5" applyNumberFormat="1" applyFont="1" applyFill="1" applyBorder="1" applyAlignment="1">
      <alignment horizontal="center"/>
    </xf>
    <xf numFmtId="165" fontId="18" fillId="13" borderId="0" xfId="5" applyNumberFormat="1" applyFont="1" applyFill="1" applyBorder="1"/>
    <xf numFmtId="165" fontId="18" fillId="13" borderId="0" xfId="5" applyNumberFormat="1" applyFont="1" applyFill="1" applyBorder="1" applyAlignment="1">
      <alignment horizontal="center"/>
    </xf>
    <xf numFmtId="49" fontId="23" fillId="0" borderId="0" xfId="0" applyNumberFormat="1" applyFont="1" applyFill="1" applyBorder="1"/>
    <xf numFmtId="49" fontId="23" fillId="0" borderId="7" xfId="0" applyNumberFormat="1" applyFont="1" applyFill="1" applyBorder="1"/>
    <xf numFmtId="0" fontId="29" fillId="0" borderId="0" xfId="0" applyFont="1" applyFill="1" applyBorder="1" applyAlignment="1">
      <alignment horizontal="right" vertical="center"/>
    </xf>
    <xf numFmtId="0" fontId="29" fillId="5" borderId="0" xfId="0" applyFont="1" applyFill="1" applyBorder="1" applyAlignment="1">
      <alignment horizontal="right" vertical="center"/>
    </xf>
    <xf numFmtId="165" fontId="19" fillId="0" borderId="9" xfId="5" applyNumberFormat="1" applyFont="1" applyFill="1" applyBorder="1" applyAlignment="1">
      <alignment horizontal="center"/>
    </xf>
    <xf numFmtId="165" fontId="19" fillId="0" borderId="0" xfId="5" applyNumberFormat="1" applyFont="1" applyFill="1" applyBorder="1"/>
    <xf numFmtId="165" fontId="19" fillId="0" borderId="0" xfId="5" applyNumberFormat="1" applyFont="1" applyFill="1" applyBorder="1" applyAlignment="1">
      <alignment horizontal="center"/>
    </xf>
    <xf numFmtId="165" fontId="19" fillId="5" borderId="14" xfId="5" applyNumberFormat="1" applyFont="1" applyFill="1" applyBorder="1"/>
    <xf numFmtId="165" fontId="19" fillId="5" borderId="9" xfId="5" applyNumberFormat="1" applyFont="1" applyFill="1" applyBorder="1" applyAlignment="1">
      <alignment horizontal="center"/>
    </xf>
    <xf numFmtId="165" fontId="19" fillId="5" borderId="0" xfId="5" applyNumberFormat="1" applyFont="1" applyFill="1" applyBorder="1"/>
    <xf numFmtId="165" fontId="19" fillId="5" borderId="0" xfId="5" applyNumberFormat="1" applyFont="1" applyFill="1" applyBorder="1" applyAlignment="1">
      <alignment horizontal="center"/>
    </xf>
    <xf numFmtId="49" fontId="23" fillId="14" borderId="9" xfId="0" quotePrefix="1" applyNumberFormat="1" applyFont="1" applyFill="1" applyBorder="1" applyAlignment="1">
      <alignment horizontal="left"/>
    </xf>
    <xf numFmtId="49" fontId="23" fillId="0" borderId="9" xfId="0" quotePrefix="1" applyNumberFormat="1" applyFont="1" applyFill="1" applyBorder="1" applyAlignment="1">
      <alignment horizontal="left"/>
    </xf>
    <xf numFmtId="4" fontId="18" fillId="5" borderId="4" xfId="0" applyNumberFormat="1" applyFont="1" applyFill="1" applyBorder="1" applyAlignment="1">
      <alignment vertical="center"/>
    </xf>
    <xf numFmtId="4" fontId="18" fillId="5" borderId="4" xfId="0" applyNumberFormat="1" applyFont="1" applyFill="1" applyBorder="1" applyAlignment="1">
      <alignment horizontal="center" vertical="center"/>
    </xf>
    <xf numFmtId="0" fontId="24" fillId="11" borderId="6" xfId="0" quotePrefix="1" applyNumberFormat="1" applyFont="1" applyFill="1" applyBorder="1" applyAlignment="1">
      <alignment horizontal="left"/>
    </xf>
    <xf numFmtId="0" fontId="24" fillId="11" borderId="4" xfId="0" applyFont="1" applyFill="1" applyBorder="1"/>
    <xf numFmtId="4" fontId="18" fillId="11" borderId="4" xfId="0" applyNumberFormat="1" applyFont="1" applyFill="1" applyBorder="1"/>
    <xf numFmtId="4" fontId="18" fillId="11" borderId="4" xfId="0" applyNumberFormat="1" applyFont="1" applyFill="1" applyBorder="1" applyAlignment="1">
      <alignment horizontal="center"/>
    </xf>
    <xf numFmtId="4" fontId="18" fillId="11" borderId="6" xfId="0" applyNumberFormat="1" applyFont="1" applyFill="1" applyBorder="1"/>
    <xf numFmtId="3" fontId="18" fillId="11" borderId="4" xfId="0" applyNumberFormat="1" applyFont="1" applyFill="1" applyBorder="1" applyAlignment="1">
      <alignment horizontal="center"/>
    </xf>
    <xf numFmtId="4" fontId="18" fillId="5" borderId="18" xfId="0" applyNumberFormat="1" applyFont="1" applyFill="1" applyBorder="1"/>
    <xf numFmtId="0" fontId="0" fillId="0" borderId="0" xfId="0" applyAlignment="1">
      <alignment horizontal="left"/>
    </xf>
    <xf numFmtId="49" fontId="18" fillId="6" borderId="0" xfId="0" applyNumberFormat="1" applyFont="1" applyFill="1" applyBorder="1" applyAlignment="1">
      <alignment horizontal="left"/>
    </xf>
    <xf numFmtId="0" fontId="37" fillId="6" borderId="0" xfId="0" applyNumberFormat="1" applyFont="1" applyFill="1" applyBorder="1" applyAlignment="1">
      <alignment horizontal="left"/>
    </xf>
    <xf numFmtId="0" fontId="18" fillId="6" borderId="0" xfId="0" applyNumberFormat="1" applyFont="1" applyFill="1" applyBorder="1" applyAlignment="1">
      <alignment horizontal="left"/>
    </xf>
    <xf numFmtId="0" fontId="31" fillId="3" borderId="32" xfId="1" applyFont="1" applyFill="1" applyBorder="1" applyAlignment="1">
      <alignment horizontal="left"/>
    </xf>
    <xf numFmtId="0" fontId="26" fillId="3" borderId="33" xfId="1" applyFont="1" applyFill="1" applyBorder="1" applyAlignment="1">
      <alignment horizontal="left"/>
    </xf>
    <xf numFmtId="0" fontId="0" fillId="3" borderId="0" xfId="0" applyFont="1" applyFill="1" applyBorder="1" applyAlignment="1"/>
    <xf numFmtId="0" fontId="0" fillId="3" borderId="26" xfId="0" applyFont="1" applyFill="1" applyBorder="1" applyAlignment="1"/>
    <xf numFmtId="0" fontId="26" fillId="3" borderId="17" xfId="1" applyFont="1" applyFill="1" applyBorder="1" applyAlignment="1">
      <alignment horizontal="left"/>
    </xf>
    <xf numFmtId="0" fontId="16" fillId="0" borderId="0" xfId="0" applyFont="1" applyFill="1" applyAlignment="1">
      <alignment horizontal="left"/>
    </xf>
    <xf numFmtId="165" fontId="19" fillId="5" borderId="4" xfId="5" applyNumberFormat="1" applyFont="1" applyFill="1" applyBorder="1" applyAlignment="1">
      <alignment vertical="center"/>
    </xf>
    <xf numFmtId="165" fontId="19" fillId="5" borderId="18" xfId="5" applyNumberFormat="1" applyFont="1" applyFill="1" applyBorder="1" applyAlignment="1">
      <alignment vertical="center"/>
    </xf>
    <xf numFmtId="0" fontId="18" fillId="5" borderId="7" xfId="0" applyFont="1" applyFill="1" applyBorder="1" applyAlignment="1">
      <alignment vertical="center"/>
    </xf>
    <xf numFmtId="4" fontId="18" fillId="5" borderId="7" xfId="0" applyNumberFormat="1" applyFont="1" applyFill="1" applyBorder="1" applyAlignment="1">
      <alignment vertical="center"/>
    </xf>
    <xf numFmtId="4" fontId="18" fillId="5" borderId="7" xfId="0" applyNumberFormat="1" applyFont="1" applyFill="1" applyBorder="1" applyAlignment="1">
      <alignment horizontal="center" vertical="center"/>
    </xf>
    <xf numFmtId="0" fontId="27" fillId="5" borderId="4" xfId="0" applyFont="1" applyFill="1" applyBorder="1" applyAlignment="1">
      <alignment vertical="center"/>
    </xf>
    <xf numFmtId="0" fontId="27" fillId="5" borderId="7" xfId="0" applyFont="1" applyFill="1" applyBorder="1" applyAlignment="1">
      <alignment vertical="center"/>
    </xf>
    <xf numFmtId="0" fontId="10" fillId="5" borderId="4" xfId="0" applyFont="1" applyFill="1" applyBorder="1" applyAlignment="1">
      <alignment vertical="center"/>
    </xf>
    <xf numFmtId="0" fontId="38" fillId="0" borderId="0" xfId="0" applyFont="1" applyFill="1"/>
    <xf numFmtId="0" fontId="27" fillId="0" borderId="0" xfId="0" applyFont="1" applyFill="1"/>
    <xf numFmtId="49" fontId="23" fillId="6" borderId="0" xfId="0" applyNumberFormat="1" applyFont="1" applyFill="1" applyBorder="1"/>
    <xf numFmtId="4" fontId="18" fillId="6" borderId="0" xfId="0" applyNumberFormat="1" applyFont="1" applyFill="1" applyBorder="1" applyAlignment="1">
      <alignment horizontal="center"/>
    </xf>
    <xf numFmtId="0" fontId="16" fillId="6" borderId="0" xfId="0" applyFont="1" applyFill="1" applyBorder="1"/>
    <xf numFmtId="0" fontId="33" fillId="6" borderId="0" xfId="0" applyFont="1" applyFill="1" applyBorder="1"/>
    <xf numFmtId="0" fontId="16" fillId="14" borderId="0" xfId="0" applyFont="1" applyFill="1" applyBorder="1"/>
    <xf numFmtId="0" fontId="33" fillId="14" borderId="0" xfId="0" applyFont="1" applyFill="1" applyBorder="1"/>
    <xf numFmtId="4" fontId="18" fillId="6" borderId="9" xfId="0" applyNumberFormat="1" applyFont="1" applyFill="1" applyBorder="1" applyAlignment="1">
      <alignment horizontal="left"/>
    </xf>
    <xf numFmtId="4" fontId="18" fillId="0" borderId="9" xfId="0" applyNumberFormat="1" applyFont="1" applyFill="1" applyBorder="1" applyAlignment="1">
      <alignment horizontal="left"/>
    </xf>
    <xf numFmtId="0" fontId="16" fillId="14" borderId="9" xfId="0" applyFont="1" applyFill="1" applyBorder="1"/>
    <xf numFmtId="0" fontId="16" fillId="6" borderId="9" xfId="0" applyFont="1" applyFill="1" applyBorder="1"/>
    <xf numFmtId="0" fontId="16" fillId="5" borderId="5" xfId="0" applyFont="1" applyFill="1" applyBorder="1"/>
    <xf numFmtId="0" fontId="18" fillId="5" borderId="5" xfId="0" applyFont="1" applyFill="1" applyBorder="1" applyAlignment="1">
      <alignment vertical="center"/>
    </xf>
    <xf numFmtId="165" fontId="24" fillId="5" borderId="8" xfId="5" applyNumberFormat="1" applyFont="1" applyFill="1" applyBorder="1" applyAlignment="1">
      <alignment horizontal="center" vertical="center"/>
    </xf>
    <xf numFmtId="165" fontId="24" fillId="5" borderId="5" xfId="5" applyNumberFormat="1" applyFont="1" applyFill="1" applyBorder="1" applyAlignment="1">
      <alignment horizontal="center" vertical="center"/>
    </xf>
    <xf numFmtId="49" fontId="23" fillId="5" borderId="5" xfId="0" applyNumberFormat="1" applyFont="1" applyFill="1" applyBorder="1"/>
    <xf numFmtId="165" fontId="16" fillId="0" borderId="0" xfId="0" applyNumberFormat="1" applyFont="1" applyBorder="1"/>
    <xf numFmtId="0" fontId="33" fillId="4" borderId="0" xfId="0" applyFont="1" applyFill="1" applyAlignment="1">
      <alignment horizontal="center"/>
    </xf>
    <xf numFmtId="0" fontId="16" fillId="0" borderId="0" xfId="0" applyFont="1" applyAlignment="1">
      <alignment horizontal="center"/>
    </xf>
    <xf numFmtId="4" fontId="32" fillId="4" borderId="3" xfId="0" applyNumberFormat="1" applyFont="1" applyFill="1" applyBorder="1" applyAlignment="1">
      <alignment horizontal="center" vertical="center"/>
    </xf>
    <xf numFmtId="4" fontId="34" fillId="7" borderId="3" xfId="0" applyNumberFormat="1" applyFont="1" applyFill="1" applyBorder="1" applyAlignment="1">
      <alignment horizontal="center" vertical="center"/>
    </xf>
    <xf numFmtId="4" fontId="35" fillId="5" borderId="3" xfId="0" applyNumberFormat="1" applyFont="1" applyFill="1" applyBorder="1" applyAlignment="1">
      <alignment horizontal="center"/>
    </xf>
    <xf numFmtId="9" fontId="35" fillId="5" borderId="3" xfId="3" applyNumberFormat="1" applyFont="1" applyFill="1" applyBorder="1" applyAlignment="1">
      <alignment horizontal="center"/>
    </xf>
    <xf numFmtId="9" fontId="32" fillId="5" borderId="10" xfId="3" applyNumberFormat="1" applyFont="1" applyFill="1" applyBorder="1" applyAlignment="1">
      <alignment horizontal="center" vertical="center"/>
    </xf>
    <xf numFmtId="9" fontId="35" fillId="5" borderId="3" xfId="3" applyNumberFormat="1" applyFont="1" applyFill="1" applyBorder="1" applyAlignment="1">
      <alignment horizontal="center" vertical="center"/>
    </xf>
    <xf numFmtId="9" fontId="32" fillId="5" borderId="10" xfId="3" applyNumberFormat="1" applyFont="1" applyFill="1" applyBorder="1" applyAlignment="1">
      <alignment horizontal="center"/>
    </xf>
    <xf numFmtId="9" fontId="32" fillId="5" borderId="3" xfId="3" applyNumberFormat="1" applyFont="1" applyFill="1" applyBorder="1" applyAlignment="1">
      <alignment horizontal="center"/>
    </xf>
    <xf numFmtId="9" fontId="32" fillId="5" borderId="12" xfId="3" applyNumberFormat="1" applyFont="1" applyFill="1" applyBorder="1" applyAlignment="1">
      <alignment horizontal="center" vertical="center"/>
    </xf>
    <xf numFmtId="9" fontId="35" fillId="4" borderId="3" xfId="3" applyNumberFormat="1" applyFont="1" applyFill="1" applyBorder="1" applyAlignment="1">
      <alignment horizontal="center"/>
    </xf>
    <xf numFmtId="4" fontId="35" fillId="5" borderId="10" xfId="0" applyNumberFormat="1" applyFont="1" applyFill="1" applyBorder="1" applyAlignment="1">
      <alignment horizontal="center"/>
    </xf>
    <xf numFmtId="9" fontId="32" fillId="5" borderId="3" xfId="3" applyNumberFormat="1" applyFont="1" applyFill="1" applyBorder="1" applyAlignment="1">
      <alignment horizontal="center" vertical="center"/>
    </xf>
    <xf numFmtId="9" fontId="11" fillId="5" borderId="10" xfId="3" applyNumberFormat="1" applyFont="1" applyFill="1" applyBorder="1" applyAlignment="1">
      <alignment horizontal="center" vertical="center"/>
    </xf>
    <xf numFmtId="0" fontId="33" fillId="5" borderId="12" xfId="0" applyFont="1" applyFill="1" applyBorder="1" applyAlignment="1">
      <alignment horizontal="center"/>
    </xf>
    <xf numFmtId="0" fontId="33" fillId="0" borderId="0" xfId="0" applyFont="1" applyAlignment="1">
      <alignment horizontal="center"/>
    </xf>
    <xf numFmtId="9" fontId="35" fillId="5" borderId="12" xfId="3" applyNumberFormat="1" applyFont="1" applyFill="1" applyBorder="1" applyAlignment="1">
      <alignment horizontal="center"/>
    </xf>
    <xf numFmtId="0" fontId="33" fillId="0" borderId="3" xfId="0" applyFont="1" applyBorder="1" applyAlignment="1">
      <alignment horizontal="center"/>
    </xf>
    <xf numFmtId="49" fontId="23" fillId="6" borderId="9" xfId="0" quotePrefix="1" applyNumberFormat="1" applyFont="1" applyFill="1" applyBorder="1" applyAlignment="1">
      <alignment horizontal="left"/>
    </xf>
    <xf numFmtId="165" fontId="18" fillId="0" borderId="0" xfId="5" applyNumberFormat="1" applyFont="1" applyFill="1" applyBorder="1" applyAlignment="1"/>
    <xf numFmtId="3" fontId="18" fillId="6" borderId="0" xfId="0" applyNumberFormat="1" applyFont="1" applyFill="1" applyBorder="1" applyAlignment="1">
      <alignment horizontal="right"/>
    </xf>
    <xf numFmtId="0" fontId="16" fillId="0" borderId="0" xfId="0" applyNumberFormat="1" applyFont="1"/>
    <xf numFmtId="0" fontId="16" fillId="0" borderId="0" xfId="0" applyFont="1" applyAlignment="1">
      <alignment horizontal="right"/>
    </xf>
    <xf numFmtId="0" fontId="16" fillId="4" borderId="0" xfId="0" applyFont="1" applyFill="1" applyAlignment="1">
      <alignment horizontal="right"/>
    </xf>
    <xf numFmtId="0" fontId="16" fillId="4" borderId="0" xfId="0" applyFont="1" applyFill="1" applyAlignment="1">
      <alignment horizontal="center"/>
    </xf>
    <xf numFmtId="0" fontId="27" fillId="4" borderId="0" xfId="0" applyFont="1" applyFill="1" applyAlignment="1">
      <alignment horizontal="right"/>
    </xf>
    <xf numFmtId="0" fontId="27" fillId="4" borderId="0" xfId="0" applyFont="1" applyFill="1" applyAlignment="1">
      <alignment horizontal="left"/>
    </xf>
    <xf numFmtId="0" fontId="39" fillId="0" borderId="0" xfId="0" applyFont="1"/>
    <xf numFmtId="0" fontId="15" fillId="0" borderId="0" xfId="0" applyFont="1" applyAlignment="1">
      <alignment vertical="center"/>
    </xf>
    <xf numFmtId="0" fontId="39" fillId="0" borderId="0" xfId="0" applyFont="1" applyAlignment="1">
      <alignment vertical="center"/>
    </xf>
    <xf numFmtId="165" fontId="39" fillId="0" borderId="0" xfId="0" applyNumberFormat="1" applyFont="1"/>
    <xf numFmtId="0" fontId="23" fillId="0" borderId="9" xfId="0" quotePrefix="1" applyNumberFormat="1" applyFont="1" applyFill="1" applyBorder="1" applyAlignment="1">
      <alignment horizontal="left"/>
    </xf>
    <xf numFmtId="0" fontId="16" fillId="4" borderId="0" xfId="0" applyNumberFormat="1" applyFont="1" applyFill="1"/>
    <xf numFmtId="0" fontId="8" fillId="4" borderId="0" xfId="0" applyNumberFormat="1" applyFont="1" applyFill="1" applyBorder="1" applyAlignment="1">
      <alignment vertical="center"/>
    </xf>
    <xf numFmtId="0" fontId="19" fillId="0" borderId="8" xfId="0" applyNumberFormat="1" applyFont="1" applyFill="1" applyBorder="1" applyAlignment="1">
      <alignment horizontal="center"/>
    </xf>
    <xf numFmtId="0" fontId="5" fillId="0" borderId="9" xfId="0" applyNumberFormat="1" applyFont="1" applyBorder="1" applyAlignment="1">
      <alignment vertical="center"/>
    </xf>
    <xf numFmtId="0" fontId="14" fillId="7" borderId="9" xfId="0" applyNumberFormat="1" applyFont="1" applyFill="1" applyBorder="1" applyAlignment="1">
      <alignment vertical="center"/>
    </xf>
    <xf numFmtId="0" fontId="23" fillId="14" borderId="9" xfId="0" quotePrefix="1" applyNumberFormat="1" applyFont="1" applyFill="1" applyBorder="1" applyAlignment="1">
      <alignment horizontal="left"/>
    </xf>
    <xf numFmtId="0" fontId="23" fillId="13" borderId="9" xfId="0" quotePrefix="1" applyNumberFormat="1" applyFont="1" applyFill="1" applyBorder="1" applyAlignment="1">
      <alignment horizontal="left"/>
    </xf>
    <xf numFmtId="0" fontId="23" fillId="0" borderId="11" xfId="0" quotePrefix="1" applyNumberFormat="1" applyFont="1" applyFill="1" applyBorder="1" applyAlignment="1">
      <alignment horizontal="left"/>
    </xf>
    <xf numFmtId="0" fontId="18" fillId="2" borderId="9" xfId="0" applyNumberFormat="1" applyFont="1" applyFill="1" applyBorder="1" applyAlignment="1">
      <alignment horizontal="right"/>
    </xf>
    <xf numFmtId="0" fontId="16" fillId="0" borderId="9" xfId="0" applyNumberFormat="1" applyFont="1" applyBorder="1"/>
    <xf numFmtId="0" fontId="40" fillId="0" borderId="9" xfId="0" quotePrefix="1" applyNumberFormat="1" applyFont="1" applyFill="1" applyBorder="1" applyAlignment="1">
      <alignment horizontal="left"/>
    </xf>
    <xf numFmtId="49" fontId="23" fillId="3" borderId="0" xfId="0" applyNumberFormat="1" applyFont="1" applyFill="1" applyBorder="1"/>
    <xf numFmtId="0" fontId="40" fillId="5" borderId="9" xfId="0" quotePrefix="1" applyNumberFormat="1" applyFont="1" applyFill="1" applyBorder="1" applyAlignment="1">
      <alignment horizontal="left"/>
    </xf>
    <xf numFmtId="0" fontId="40" fillId="0" borderId="9" xfId="0" quotePrefix="1" applyFont="1" applyFill="1" applyBorder="1" applyAlignment="1">
      <alignment horizontal="left"/>
    </xf>
    <xf numFmtId="0" fontId="40" fillId="2" borderId="6" xfId="0" quotePrefix="1" applyFont="1" applyFill="1" applyBorder="1" applyAlignment="1">
      <alignment horizontal="left" vertical="center"/>
    </xf>
    <xf numFmtId="0" fontId="40" fillId="2" borderId="6" xfId="0" applyFont="1" applyFill="1" applyBorder="1" applyAlignment="1">
      <alignment horizontal="left"/>
    </xf>
    <xf numFmtId="0" fontId="40" fillId="2" borderId="9" xfId="0" applyFont="1" applyFill="1" applyBorder="1" applyAlignment="1">
      <alignment horizontal="left"/>
    </xf>
    <xf numFmtId="49" fontId="24" fillId="2" borderId="9" xfId="0" applyNumberFormat="1" applyFont="1" applyFill="1" applyBorder="1" applyAlignment="1">
      <alignment horizontal="left"/>
    </xf>
    <xf numFmtId="49" fontId="24" fillId="2" borderId="9" xfId="0" quotePrefix="1" applyNumberFormat="1" applyFont="1" applyFill="1" applyBorder="1" applyAlignment="1">
      <alignment horizontal="left"/>
    </xf>
    <xf numFmtId="0" fontId="20" fillId="5" borderId="8" xfId="0" applyFont="1" applyFill="1" applyBorder="1" applyAlignment="1">
      <alignment vertical="center"/>
    </xf>
    <xf numFmtId="49" fontId="23" fillId="0" borderId="11" xfId="0" quotePrefix="1" applyNumberFormat="1" applyFont="1" applyFill="1" applyBorder="1" applyAlignment="1">
      <alignment horizontal="left"/>
    </xf>
    <xf numFmtId="4" fontId="18" fillId="0" borderId="11" xfId="0" applyNumberFormat="1" applyFont="1" applyFill="1" applyBorder="1" applyAlignment="1">
      <alignment horizontal="left"/>
    </xf>
    <xf numFmtId="0" fontId="33" fillId="0" borderId="7" xfId="0" applyFont="1" applyBorder="1"/>
    <xf numFmtId="49" fontId="40" fillId="0" borderId="9" xfId="0" quotePrefix="1" applyNumberFormat="1" applyFont="1" applyFill="1" applyBorder="1" applyAlignment="1">
      <alignment horizontal="left"/>
    </xf>
    <xf numFmtId="0" fontId="20" fillId="5" borderId="8" xfId="0" applyFont="1" applyFill="1" applyBorder="1"/>
    <xf numFmtId="0" fontId="20" fillId="5" borderId="6" xfId="0" applyFont="1" applyFill="1" applyBorder="1" applyAlignment="1">
      <alignment vertical="center"/>
    </xf>
    <xf numFmtId="165" fontId="39" fillId="0" borderId="0" xfId="0" applyNumberFormat="1" applyFont="1" applyBorder="1"/>
    <xf numFmtId="0" fontId="20" fillId="0" borderId="0" xfId="0" applyFont="1" applyFill="1" applyBorder="1" applyAlignment="1">
      <alignment vertical="center"/>
    </xf>
    <xf numFmtId="0" fontId="6" fillId="0" borderId="0" xfId="0" applyFont="1" applyFill="1" applyBorder="1" applyAlignment="1">
      <alignment vertical="center"/>
    </xf>
    <xf numFmtId="165" fontId="19" fillId="0" borderId="0" xfId="5" applyNumberFormat="1" applyFont="1" applyFill="1" applyBorder="1" applyAlignment="1">
      <alignment horizontal="center" vertical="center"/>
    </xf>
    <xf numFmtId="165" fontId="39" fillId="0" borderId="0" xfId="0" applyNumberFormat="1" applyFont="1" applyFill="1" applyBorder="1"/>
    <xf numFmtId="0" fontId="5" fillId="0" borderId="0" xfId="0" applyFont="1" applyFill="1" applyBorder="1"/>
    <xf numFmtId="49" fontId="14" fillId="7" borderId="8" xfId="0" applyNumberFormat="1" applyFont="1" applyFill="1" applyBorder="1" applyAlignment="1">
      <alignment vertical="center"/>
    </xf>
    <xf numFmtId="0" fontId="14" fillId="7" borderId="5" xfId="0" applyFont="1" applyFill="1" applyBorder="1" applyAlignment="1">
      <alignment vertical="center"/>
    </xf>
    <xf numFmtId="4" fontId="21" fillId="7" borderId="8" xfId="0" applyNumberFormat="1" applyFont="1" applyFill="1" applyBorder="1" applyAlignment="1">
      <alignment vertical="center"/>
    </xf>
    <xf numFmtId="4" fontId="21" fillId="7" borderId="5" xfId="0" applyNumberFormat="1" applyFont="1" applyFill="1" applyBorder="1" applyAlignment="1">
      <alignment vertical="center"/>
    </xf>
    <xf numFmtId="3" fontId="21" fillId="7" borderId="8" xfId="0" applyNumberFormat="1" applyFont="1" applyFill="1" applyBorder="1" applyAlignment="1">
      <alignment horizontal="center" vertical="center"/>
    </xf>
    <xf numFmtId="3" fontId="21" fillId="7" borderId="5" xfId="0" applyNumberFormat="1" applyFont="1" applyFill="1" applyBorder="1" applyAlignment="1">
      <alignment horizontal="center" vertical="center"/>
    </xf>
    <xf numFmtId="4" fontId="34" fillId="7" borderId="5" xfId="0" applyNumberFormat="1" applyFont="1" applyFill="1" applyBorder="1" applyAlignment="1">
      <alignment vertical="center"/>
    </xf>
    <xf numFmtId="0" fontId="16" fillId="7" borderId="5" xfId="0" applyFont="1" applyFill="1" applyBorder="1" applyAlignment="1">
      <alignment vertical="center"/>
    </xf>
    <xf numFmtId="0" fontId="16" fillId="7" borderId="8" xfId="0" applyFont="1" applyFill="1" applyBorder="1" applyAlignment="1">
      <alignment vertical="center"/>
    </xf>
    <xf numFmtId="0" fontId="25" fillId="0" borderId="4" xfId="0" applyFont="1" applyFill="1" applyBorder="1" applyAlignment="1">
      <alignment vertical="center"/>
    </xf>
    <xf numFmtId="0" fontId="18" fillId="0" borderId="4" xfId="0" applyFont="1" applyFill="1" applyBorder="1" applyAlignment="1">
      <alignment vertical="center"/>
    </xf>
    <xf numFmtId="165" fontId="19" fillId="0" borderId="4" xfId="5" applyNumberFormat="1" applyFont="1" applyFill="1" applyBorder="1" applyAlignment="1">
      <alignment horizontal="center" vertical="center"/>
    </xf>
    <xf numFmtId="9" fontId="32" fillId="0" borderId="4" xfId="3" applyFont="1" applyFill="1" applyBorder="1" applyAlignment="1">
      <alignment vertical="center"/>
    </xf>
    <xf numFmtId="165" fontId="32" fillId="0" borderId="4" xfId="5" applyNumberFormat="1" applyFont="1" applyFill="1" applyBorder="1" applyAlignment="1">
      <alignment vertical="center"/>
    </xf>
    <xf numFmtId="9" fontId="32" fillId="0" borderId="4" xfId="3" applyNumberFormat="1" applyFont="1" applyFill="1" applyBorder="1" applyAlignment="1">
      <alignment vertical="center"/>
    </xf>
    <xf numFmtId="0" fontId="16" fillId="0" borderId="4" xfId="0" applyFont="1" applyFill="1" applyBorder="1" applyAlignment="1">
      <alignment vertical="center"/>
    </xf>
    <xf numFmtId="0" fontId="8" fillId="5" borderId="6" xfId="0" applyFont="1" applyFill="1" applyBorder="1" applyAlignment="1">
      <alignment horizontal="right" vertical="center"/>
    </xf>
    <xf numFmtId="0" fontId="40" fillId="5" borderId="11" xfId="0" applyFont="1" applyFill="1" applyBorder="1" applyAlignment="1">
      <alignment vertical="center"/>
    </xf>
    <xf numFmtId="0" fontId="20" fillId="5" borderId="6" xfId="0" applyFont="1" applyFill="1" applyBorder="1" applyAlignment="1">
      <alignment horizontal="left" vertical="center"/>
    </xf>
    <xf numFmtId="0" fontId="18" fillId="2" borderId="4" xfId="0" applyFont="1" applyFill="1" applyBorder="1" applyAlignment="1">
      <alignment horizontal="right"/>
    </xf>
    <xf numFmtId="0" fontId="18" fillId="2" borderId="4" xfId="0" applyFont="1" applyFill="1" applyBorder="1"/>
    <xf numFmtId="4" fontId="18" fillId="4" borderId="4" xfId="0" applyNumberFormat="1" applyFont="1" applyFill="1" applyBorder="1" applyAlignment="1">
      <alignment horizontal="center"/>
    </xf>
    <xf numFmtId="4" fontId="18" fillId="4" borderId="4" xfId="0" applyNumberFormat="1" applyFont="1" applyFill="1" applyBorder="1" applyAlignment="1" applyProtection="1">
      <alignment horizontal="center"/>
      <protection locked="0"/>
    </xf>
    <xf numFmtId="0" fontId="16" fillId="4" borderId="4" xfId="0" applyFont="1" applyFill="1" applyBorder="1"/>
    <xf numFmtId="4" fontId="18" fillId="4" borderId="4" xfId="0" applyNumberFormat="1" applyFont="1" applyFill="1" applyBorder="1"/>
    <xf numFmtId="3" fontId="18" fillId="4" borderId="4" xfId="0" applyNumberFormat="1" applyFont="1" applyFill="1" applyBorder="1" applyAlignment="1" applyProtection="1">
      <alignment horizontal="center"/>
      <protection locked="0"/>
    </xf>
    <xf numFmtId="4" fontId="18" fillId="4" borderId="4" xfId="0" applyNumberFormat="1" applyFont="1" applyFill="1" applyBorder="1" applyAlignment="1">
      <alignment horizontal="right"/>
    </xf>
    <xf numFmtId="9" fontId="35" fillId="4" borderId="4" xfId="3" applyNumberFormat="1" applyFont="1" applyFill="1" applyBorder="1" applyAlignment="1">
      <alignment horizontal="center"/>
    </xf>
    <xf numFmtId="49" fontId="14" fillId="7" borderId="6" xfId="0" applyNumberFormat="1" applyFont="1" applyFill="1" applyBorder="1" applyAlignment="1">
      <alignment vertical="center"/>
    </xf>
    <xf numFmtId="0" fontId="14" fillId="7" borderId="4" xfId="0" applyFont="1" applyFill="1" applyBorder="1" applyAlignment="1">
      <alignment vertical="center"/>
    </xf>
    <xf numFmtId="4" fontId="22" fillId="7" borderId="4" xfId="0" applyNumberFormat="1" applyFont="1" applyFill="1" applyBorder="1" applyAlignment="1">
      <alignment vertical="center"/>
    </xf>
    <xf numFmtId="4" fontId="21" fillId="7" borderId="4" xfId="0" applyNumberFormat="1" applyFont="1" applyFill="1" applyBorder="1" applyAlignment="1">
      <alignment horizontal="center" vertical="center"/>
    </xf>
    <xf numFmtId="0" fontId="21" fillId="7" borderId="4" xfId="0" applyFont="1" applyFill="1" applyBorder="1" applyAlignment="1">
      <alignment vertical="center"/>
    </xf>
    <xf numFmtId="4" fontId="21" fillId="7" borderId="6" xfId="0" applyNumberFormat="1" applyFont="1" applyFill="1" applyBorder="1" applyAlignment="1">
      <alignment vertical="center"/>
    </xf>
    <xf numFmtId="4" fontId="21" fillId="7" borderId="4" xfId="0" applyNumberFormat="1" applyFont="1" applyFill="1" applyBorder="1" applyAlignment="1">
      <alignment vertical="center"/>
    </xf>
    <xf numFmtId="3" fontId="21" fillId="7" borderId="4" xfId="0" applyNumberFormat="1" applyFont="1" applyFill="1" applyBorder="1" applyAlignment="1">
      <alignment horizontal="center" vertical="center"/>
    </xf>
    <xf numFmtId="4" fontId="21" fillId="7" borderId="18" xfId="0" applyNumberFormat="1" applyFont="1" applyFill="1" applyBorder="1" applyAlignment="1">
      <alignment vertical="center"/>
    </xf>
    <xf numFmtId="4" fontId="34" fillId="7" borderId="10" xfId="0" applyNumberFormat="1" applyFont="1" applyFill="1" applyBorder="1" applyAlignment="1">
      <alignment horizontal="center" vertical="center"/>
    </xf>
    <xf numFmtId="0" fontId="20" fillId="5" borderId="8" xfId="0" applyFont="1" applyFill="1" applyBorder="1" applyAlignment="1">
      <alignment horizontal="left" vertical="center"/>
    </xf>
    <xf numFmtId="0" fontId="18" fillId="2" borderId="5" xfId="0" applyFont="1" applyFill="1" applyBorder="1" applyAlignment="1">
      <alignment horizontal="right"/>
    </xf>
    <xf numFmtId="0" fontId="18" fillId="2" borderId="5" xfId="0" applyFont="1" applyFill="1" applyBorder="1"/>
    <xf numFmtId="4" fontId="18" fillId="2" borderId="5" xfId="0" applyNumberFormat="1" applyFont="1" applyFill="1" applyBorder="1"/>
    <xf numFmtId="4" fontId="18" fillId="4" borderId="5" xfId="0" applyNumberFormat="1" applyFont="1" applyFill="1" applyBorder="1" applyAlignment="1">
      <alignment horizontal="center"/>
    </xf>
    <xf numFmtId="4" fontId="18" fillId="4" borderId="5" xfId="0" applyNumberFormat="1" applyFont="1" applyFill="1" applyBorder="1" applyAlignment="1" applyProtection="1">
      <alignment horizontal="center"/>
      <protection locked="0"/>
    </xf>
    <xf numFmtId="0" fontId="16" fillId="4" borderId="5" xfId="0" applyFont="1" applyFill="1" applyBorder="1"/>
    <xf numFmtId="4" fontId="18" fillId="4" borderId="5" xfId="0" applyNumberFormat="1" applyFont="1" applyFill="1" applyBorder="1"/>
    <xf numFmtId="3" fontId="18" fillId="4" borderId="5" xfId="0" applyNumberFormat="1" applyFont="1" applyFill="1" applyBorder="1" applyAlignment="1" applyProtection="1">
      <alignment horizontal="center"/>
      <protection locked="0"/>
    </xf>
    <xf numFmtId="4" fontId="18" fillId="4" borderId="5" xfId="0" applyNumberFormat="1" applyFont="1" applyFill="1" applyBorder="1" applyAlignment="1">
      <alignment horizontal="right"/>
    </xf>
    <xf numFmtId="9" fontId="35" fillId="4" borderId="5" xfId="3" applyNumberFormat="1" applyFont="1" applyFill="1" applyBorder="1" applyAlignment="1">
      <alignment horizontal="center"/>
    </xf>
    <xf numFmtId="0" fontId="8" fillId="5" borderId="6" xfId="0" applyFont="1" applyFill="1" applyBorder="1" applyAlignment="1">
      <alignment vertical="center"/>
    </xf>
    <xf numFmtId="0" fontId="40" fillId="5" borderId="11" xfId="0" applyFont="1" applyFill="1" applyBorder="1"/>
    <xf numFmtId="9" fontId="41" fillId="4" borderId="0" xfId="3" applyFont="1" applyFill="1" applyBorder="1" applyAlignment="1">
      <alignment horizontal="center" vertical="center"/>
    </xf>
    <xf numFmtId="9" fontId="42" fillId="0" borderId="0" xfId="3" applyFont="1" applyBorder="1" applyAlignment="1">
      <alignment horizontal="center" vertical="center"/>
    </xf>
    <xf numFmtId="9" fontId="41" fillId="0" borderId="0" xfId="3" applyFont="1" applyFill="1" applyBorder="1" applyAlignment="1">
      <alignment horizontal="center" vertical="center"/>
    </xf>
    <xf numFmtId="9" fontId="43" fillId="0" borderId="5" xfId="3" applyFont="1" applyFill="1" applyBorder="1" applyAlignment="1">
      <alignment horizontal="center" vertical="center"/>
    </xf>
    <xf numFmtId="9" fontId="43" fillId="0" borderId="0" xfId="3" applyFont="1" applyFill="1" applyBorder="1" applyAlignment="1">
      <alignment horizontal="center" vertical="center"/>
    </xf>
    <xf numFmtId="9" fontId="44" fillId="7" borderId="0" xfId="3" applyFont="1" applyFill="1" applyBorder="1" applyAlignment="1">
      <alignment horizontal="center" vertical="center"/>
    </xf>
    <xf numFmtId="9" fontId="45" fillId="0" borderId="0" xfId="3" applyFont="1" applyFill="1" applyBorder="1" applyAlignment="1">
      <alignment horizontal="center" vertical="center"/>
    </xf>
    <xf numFmtId="9" fontId="45" fillId="0" borderId="7" xfId="3" applyFont="1" applyFill="1" applyBorder="1" applyAlignment="1">
      <alignment horizontal="center" vertical="center"/>
    </xf>
    <xf numFmtId="9" fontId="46" fillId="0" borderId="0" xfId="3" applyFont="1" applyFill="1" applyBorder="1" applyAlignment="1">
      <alignment horizontal="center" vertical="center"/>
    </xf>
    <xf numFmtId="9" fontId="45" fillId="5" borderId="5" xfId="3" applyFont="1" applyFill="1" applyBorder="1" applyAlignment="1">
      <alignment horizontal="center" vertical="center"/>
    </xf>
    <xf numFmtId="9" fontId="46" fillId="0" borderId="4" xfId="3" applyFont="1" applyFill="1" applyBorder="1" applyAlignment="1">
      <alignment horizontal="center" vertical="center"/>
    </xf>
    <xf numFmtId="9" fontId="45" fillId="11" borderId="0" xfId="3" applyFont="1" applyFill="1" applyBorder="1" applyAlignment="1">
      <alignment horizontal="center" vertical="center"/>
    </xf>
    <xf numFmtId="9" fontId="43" fillId="5" borderId="5" xfId="3" applyFont="1" applyFill="1" applyBorder="1" applyAlignment="1">
      <alignment horizontal="center" vertical="center"/>
    </xf>
    <xf numFmtId="9" fontId="44" fillId="7" borderId="5" xfId="3" applyFont="1" applyFill="1" applyBorder="1" applyAlignment="1">
      <alignment horizontal="center" vertical="center"/>
    </xf>
    <xf numFmtId="9" fontId="45" fillId="14" borderId="0" xfId="3" applyFont="1" applyFill="1" applyBorder="1" applyAlignment="1">
      <alignment horizontal="center" vertical="center"/>
    </xf>
    <xf numFmtId="9" fontId="45" fillId="6" borderId="0" xfId="3" applyFont="1" applyFill="1" applyBorder="1" applyAlignment="1">
      <alignment horizontal="center" vertical="center"/>
    </xf>
    <xf numFmtId="9" fontId="47" fillId="0" borderId="0" xfId="3" applyFont="1" applyFill="1" applyBorder="1" applyAlignment="1">
      <alignment horizontal="center" vertical="center"/>
    </xf>
    <xf numFmtId="9" fontId="41" fillId="0" borderId="0" xfId="3" applyFont="1" applyBorder="1" applyAlignment="1">
      <alignment horizontal="center" vertical="center"/>
    </xf>
    <xf numFmtId="9" fontId="43" fillId="0" borderId="13" xfId="3" applyFont="1" applyFill="1" applyBorder="1" applyAlignment="1">
      <alignment horizontal="center" vertical="center"/>
    </xf>
    <xf numFmtId="9" fontId="43" fillId="0" borderId="3" xfId="3" applyFont="1" applyFill="1" applyBorder="1" applyAlignment="1">
      <alignment horizontal="center" vertical="center"/>
    </xf>
    <xf numFmtId="9" fontId="44" fillId="7" borderId="3" xfId="3" applyFont="1" applyFill="1" applyBorder="1" applyAlignment="1">
      <alignment horizontal="center" vertical="center"/>
    </xf>
    <xf numFmtId="9" fontId="45" fillId="0" borderId="3" xfId="3" applyFont="1" applyFill="1" applyBorder="1" applyAlignment="1">
      <alignment horizontal="center" vertical="center"/>
    </xf>
    <xf numFmtId="9" fontId="45" fillId="0" borderId="12" xfId="3" applyFont="1" applyFill="1" applyBorder="1" applyAlignment="1">
      <alignment horizontal="center" vertical="center"/>
    </xf>
    <xf numFmtId="9" fontId="46" fillId="0" borderId="3" xfId="3" applyFont="1" applyFill="1" applyBorder="1" applyAlignment="1">
      <alignment horizontal="center" vertical="center"/>
    </xf>
    <xf numFmtId="9" fontId="45" fillId="5" borderId="13" xfId="3" applyFont="1" applyFill="1" applyBorder="1" applyAlignment="1">
      <alignment horizontal="center" vertical="center"/>
    </xf>
    <xf numFmtId="9" fontId="45" fillId="11" borderId="3" xfId="3" applyFont="1" applyFill="1" applyBorder="1" applyAlignment="1">
      <alignment horizontal="center" vertical="center"/>
    </xf>
    <xf numFmtId="9" fontId="43" fillId="5" borderId="13" xfId="3" applyFont="1" applyFill="1" applyBorder="1" applyAlignment="1">
      <alignment horizontal="center" vertical="center"/>
    </xf>
    <xf numFmtId="9" fontId="44" fillId="7" borderId="13" xfId="3" applyFont="1" applyFill="1" applyBorder="1" applyAlignment="1">
      <alignment horizontal="center" vertical="center"/>
    </xf>
    <xf numFmtId="9" fontId="45" fillId="14" borderId="3" xfId="3" applyFont="1" applyFill="1" applyBorder="1" applyAlignment="1">
      <alignment horizontal="center" vertical="center"/>
    </xf>
    <xf numFmtId="9" fontId="45" fillId="6" borderId="3" xfId="3" applyFont="1" applyFill="1" applyBorder="1" applyAlignment="1">
      <alignment horizontal="center" vertical="center"/>
    </xf>
    <xf numFmtId="9" fontId="47" fillId="0" borderId="3" xfId="3" applyFont="1" applyFill="1" applyBorder="1" applyAlignment="1">
      <alignment horizontal="center" vertical="center"/>
    </xf>
    <xf numFmtId="9" fontId="41" fillId="0" borderId="3" xfId="3" applyFont="1" applyBorder="1" applyAlignment="1">
      <alignment horizontal="center" vertical="center"/>
    </xf>
    <xf numFmtId="0" fontId="0" fillId="8" borderId="0" xfId="0" applyFill="1"/>
    <xf numFmtId="0" fontId="2" fillId="0" borderId="0" xfId="0" applyFont="1" applyAlignment="1">
      <alignment horizontal="left" vertical="top"/>
    </xf>
    <xf numFmtId="0" fontId="27" fillId="0" borderId="0" xfId="0" applyFont="1" applyAlignment="1">
      <alignment horizontal="left" vertical="top"/>
    </xf>
    <xf numFmtId="9" fontId="19" fillId="5" borderId="8" xfId="3" applyFont="1" applyFill="1" applyBorder="1" applyAlignment="1">
      <alignment horizontal="center" vertical="center"/>
    </xf>
    <xf numFmtId="9" fontId="19" fillId="5" borderId="5" xfId="3" applyFont="1" applyFill="1" applyBorder="1" applyAlignment="1">
      <alignment horizontal="center" vertical="center"/>
    </xf>
    <xf numFmtId="0" fontId="16" fillId="0" borderId="4" xfId="0" applyNumberFormat="1" applyFont="1" applyBorder="1"/>
    <xf numFmtId="0" fontId="33" fillId="0" borderId="4" xfId="0" applyFont="1" applyBorder="1" applyAlignment="1">
      <alignment horizontal="center"/>
    </xf>
    <xf numFmtId="0" fontId="33" fillId="0" borderId="7" xfId="0" applyFont="1" applyBorder="1" applyAlignment="1">
      <alignment horizontal="center"/>
    </xf>
    <xf numFmtId="0" fontId="8" fillId="5" borderId="8" xfId="0" applyFont="1" applyFill="1" applyBorder="1" applyAlignment="1">
      <alignment horizontal="left" vertical="center"/>
    </xf>
    <xf numFmtId="4" fontId="6" fillId="5" borderId="5" xfId="0" applyNumberFormat="1" applyFont="1" applyFill="1" applyBorder="1" applyAlignment="1">
      <alignment vertical="center"/>
    </xf>
    <xf numFmtId="4" fontId="6" fillId="5" borderId="5" xfId="0" applyNumberFormat="1" applyFont="1" applyFill="1" applyBorder="1" applyAlignment="1">
      <alignment horizontal="center" vertical="center"/>
    </xf>
    <xf numFmtId="0" fontId="8" fillId="5" borderId="5" xfId="0" applyFont="1" applyFill="1" applyBorder="1" applyAlignment="1">
      <alignment horizontal="right" vertical="center"/>
    </xf>
    <xf numFmtId="0" fontId="10" fillId="5" borderId="5" xfId="0" applyFont="1" applyFill="1" applyBorder="1" applyAlignment="1">
      <alignment vertical="center"/>
    </xf>
    <xf numFmtId="165" fontId="7" fillId="5" borderId="8" xfId="5" applyNumberFormat="1" applyFont="1" applyFill="1" applyBorder="1" applyAlignment="1">
      <alignment horizontal="center" vertical="center"/>
    </xf>
    <xf numFmtId="9" fontId="7" fillId="5" borderId="5" xfId="3" applyNumberFormat="1" applyFont="1" applyFill="1" applyBorder="1" applyAlignment="1">
      <alignment vertical="center"/>
    </xf>
    <xf numFmtId="165" fontId="7" fillId="5" borderId="5" xfId="5" applyNumberFormat="1" applyFont="1" applyFill="1" applyBorder="1" applyAlignment="1">
      <alignment vertical="center"/>
    </xf>
    <xf numFmtId="9" fontId="11" fillId="5" borderId="13" xfId="3" applyNumberFormat="1" applyFont="1" applyFill="1" applyBorder="1" applyAlignment="1">
      <alignment horizontal="center" vertical="center"/>
    </xf>
    <xf numFmtId="0" fontId="48" fillId="0" borderId="0" xfId="0" applyFont="1"/>
    <xf numFmtId="9" fontId="7" fillId="5" borderId="20" xfId="3" applyNumberFormat="1" applyFont="1" applyFill="1" applyBorder="1" applyAlignment="1">
      <alignment vertical="center"/>
    </xf>
    <xf numFmtId="0" fontId="0" fillId="3" borderId="0" xfId="0" applyFont="1" applyFill="1" applyBorder="1" applyAlignment="1"/>
    <xf numFmtId="0" fontId="0" fillId="3" borderId="26" xfId="0" applyFont="1" applyFill="1" applyBorder="1" applyAlignment="1"/>
    <xf numFmtId="0" fontId="31" fillId="3" borderId="1" xfId="1" applyFont="1" applyFill="1" applyBorder="1" applyAlignment="1">
      <alignment horizontal="left"/>
    </xf>
    <xf numFmtId="0" fontId="0" fillId="3" borderId="2" xfId="0" applyFill="1" applyBorder="1" applyAlignment="1"/>
    <xf numFmtId="0" fontId="0" fillId="3" borderId="15" xfId="0" applyFill="1" applyBorder="1" applyAlignment="1"/>
    <xf numFmtId="49" fontId="16" fillId="6" borderId="0" xfId="0" applyNumberFormat="1" applyFont="1" applyFill="1" applyBorder="1" applyAlignment="1">
      <alignment horizontal="left"/>
    </xf>
    <xf numFmtId="0" fontId="2" fillId="3" borderId="2" xfId="0" applyFont="1" applyFill="1" applyBorder="1" applyAlignment="1"/>
    <xf numFmtId="0" fontId="2" fillId="3" borderId="15" xfId="0" applyFont="1" applyFill="1" applyBorder="1" applyAlignment="1"/>
    <xf numFmtId="0" fontId="31" fillId="3" borderId="2" xfId="1" applyFont="1" applyFill="1" applyBorder="1" applyAlignment="1">
      <alignment horizontal="left"/>
    </xf>
    <xf numFmtId="0" fontId="26" fillId="3" borderId="27" xfId="1" applyFont="1" applyFill="1" applyBorder="1" applyAlignment="1">
      <alignment horizontal="left"/>
    </xf>
    <xf numFmtId="0" fontId="26" fillId="3" borderId="25" xfId="1" applyFont="1" applyFill="1" applyBorder="1" applyAlignment="1">
      <alignment horizontal="left"/>
    </xf>
    <xf numFmtId="0" fontId="16" fillId="3" borderId="0" xfId="1" applyFont="1" applyFill="1" applyBorder="1" applyAlignment="1">
      <alignment horizontal="left"/>
    </xf>
    <xf numFmtId="0" fontId="50" fillId="3" borderId="33" xfId="1" applyFont="1" applyFill="1" applyBorder="1" applyAlignment="1">
      <alignment horizontal="left"/>
    </xf>
    <xf numFmtId="0" fontId="14" fillId="10" borderId="21" xfId="1" applyFont="1" applyFill="1" applyBorder="1" applyAlignment="1" applyProtection="1">
      <alignment vertical="top" wrapText="1"/>
    </xf>
    <xf numFmtId="0" fontId="14" fillId="10" borderId="22" xfId="1" applyFont="1" applyFill="1" applyBorder="1" applyAlignment="1" applyProtection="1">
      <alignment vertical="top" wrapText="1"/>
    </xf>
    <xf numFmtId="0" fontId="14" fillId="10" borderId="20" xfId="1" applyFont="1" applyFill="1" applyBorder="1" applyAlignment="1" applyProtection="1">
      <alignment vertical="top"/>
    </xf>
    <xf numFmtId="0" fontId="12" fillId="15" borderId="0" xfId="2" applyFont="1" applyFill="1" applyBorder="1" applyAlignment="1" applyProtection="1">
      <alignment vertical="center"/>
    </xf>
    <xf numFmtId="49" fontId="12" fillId="15" borderId="0" xfId="2" applyNumberFormat="1" applyFont="1" applyFill="1" applyBorder="1" applyAlignment="1" applyProtection="1">
      <alignment horizontal="left" vertical="center"/>
    </xf>
    <xf numFmtId="0" fontId="14" fillId="15" borderId="0" xfId="1" applyFont="1" applyFill="1" applyAlignment="1">
      <alignment vertical="center"/>
    </xf>
    <xf numFmtId="43" fontId="18" fillId="3" borderId="9" xfId="5" applyNumberFormat="1" applyFont="1" applyFill="1" applyBorder="1" applyAlignment="1">
      <alignment horizontal="center"/>
    </xf>
    <xf numFmtId="0" fontId="54" fillId="0" borderId="0" xfId="0" applyFont="1"/>
    <xf numFmtId="0" fontId="55" fillId="0" borderId="19" xfId="2" applyFont="1" applyBorder="1" applyProtection="1"/>
    <xf numFmtId="0" fontId="56" fillId="0" borderId="0" xfId="1" applyFont="1" applyAlignment="1" applyProtection="1">
      <alignment horizontal="left" vertical="top"/>
    </xf>
    <xf numFmtId="0" fontId="52" fillId="0" borderId="0" xfId="0" applyFont="1" applyAlignment="1">
      <alignment vertical="top" wrapText="1"/>
    </xf>
    <xf numFmtId="0" fontId="0" fillId="0" borderId="0" xfId="0" applyAlignment="1">
      <alignment vertical="top" wrapText="1"/>
    </xf>
    <xf numFmtId="0" fontId="26" fillId="9" borderId="9" xfId="2" applyFont="1" applyFill="1" applyBorder="1" applyAlignment="1" applyProtection="1"/>
    <xf numFmtId="0" fontId="0" fillId="0" borderId="0" xfId="0" applyBorder="1" applyAlignment="1"/>
    <xf numFmtId="0" fontId="0" fillId="0" borderId="3" xfId="0" applyBorder="1" applyAlignment="1"/>
    <xf numFmtId="49" fontId="26" fillId="9" borderId="9" xfId="2" applyNumberFormat="1" applyFont="1" applyFill="1" applyBorder="1" applyAlignment="1" applyProtection="1">
      <alignment horizontal="left"/>
    </xf>
    <xf numFmtId="164" fontId="26" fillId="9" borderId="9" xfId="2" applyNumberFormat="1" applyFont="1" applyFill="1" applyBorder="1" applyAlignment="1" applyProtection="1">
      <alignment horizontal="left"/>
    </xf>
    <xf numFmtId="49" fontId="26" fillId="9" borderId="6" xfId="2" applyNumberFormat="1" applyFont="1" applyFill="1" applyBorder="1" applyAlignment="1" applyProtection="1">
      <alignment horizontal="left"/>
    </xf>
    <xf numFmtId="0" fontId="0" fillId="0" borderId="4" xfId="0" applyBorder="1" applyAlignment="1">
      <alignment horizontal="left"/>
    </xf>
    <xf numFmtId="0" fontId="0" fillId="0" borderId="10" xfId="0" applyBorder="1" applyAlignment="1"/>
    <xf numFmtId="0" fontId="14" fillId="10" borderId="34" xfId="1" applyFont="1" applyFill="1" applyBorder="1" applyAlignment="1" applyProtection="1">
      <alignment horizontal="left"/>
    </xf>
    <xf numFmtId="0" fontId="0" fillId="0" borderId="7" xfId="0" applyBorder="1" applyAlignment="1"/>
    <xf numFmtId="49" fontId="26" fillId="9" borderId="11" xfId="2" applyNumberFormat="1" applyFont="1" applyFill="1" applyBorder="1" applyAlignment="1" applyProtection="1">
      <alignment horizontal="left"/>
    </xf>
    <xf numFmtId="0" fontId="0" fillId="0" borderId="12" xfId="0" applyBorder="1" applyAlignment="1"/>
    <xf numFmtId="0" fontId="14" fillId="10" borderId="31" xfId="1" applyFont="1" applyFill="1" applyBorder="1" applyAlignment="1" applyProtection="1">
      <alignment horizontal="left"/>
    </xf>
    <xf numFmtId="0" fontId="14" fillId="10" borderId="30" xfId="1" applyFont="1" applyFill="1" applyBorder="1" applyAlignment="1" applyProtection="1">
      <alignment horizontal="left"/>
    </xf>
    <xf numFmtId="49" fontId="18" fillId="6" borderId="0" xfId="0" applyNumberFormat="1" applyFont="1" applyFill="1" applyBorder="1" applyAlignment="1">
      <alignment horizontal="left"/>
    </xf>
    <xf numFmtId="0" fontId="37" fillId="6" borderId="0" xfId="0" applyNumberFormat="1" applyFont="1" applyFill="1" applyBorder="1" applyAlignment="1">
      <alignment horizontal="left"/>
    </xf>
    <xf numFmtId="0" fontId="18" fillId="6" borderId="0" xfId="0" applyNumberFormat="1" applyFont="1" applyFill="1" applyBorder="1" applyAlignment="1">
      <alignment horizontal="left"/>
    </xf>
    <xf numFmtId="0" fontId="16" fillId="6" borderId="0" xfId="0" applyNumberFormat="1" applyFont="1" applyFill="1" applyBorder="1" applyAlignment="1">
      <alignment horizontal="left"/>
    </xf>
    <xf numFmtId="0" fontId="0" fillId="0" borderId="0" xfId="0" applyFont="1" applyBorder="1" applyAlignment="1"/>
    <xf numFmtId="49" fontId="16" fillId="6" borderId="0" xfId="0" applyNumberFormat="1" applyFont="1" applyFill="1" applyBorder="1" applyAlignment="1">
      <alignment horizontal="left"/>
    </xf>
    <xf numFmtId="0" fontId="0" fillId="0" borderId="0" xfId="0" applyNumberFormat="1" applyFont="1" applyBorder="1" applyAlignment="1"/>
    <xf numFmtId="0" fontId="0" fillId="0" borderId="0" xfId="0" applyAlignment="1">
      <alignment horizontal="left"/>
    </xf>
    <xf numFmtId="0" fontId="0" fillId="0" borderId="0" xfId="0" applyNumberFormat="1" applyAlignment="1">
      <alignment horizontal="left"/>
    </xf>
    <xf numFmtId="0" fontId="13" fillId="7" borderId="0" xfId="2" applyFont="1" applyFill="1" applyBorder="1" applyAlignment="1" applyProtection="1">
      <alignment vertical="center"/>
    </xf>
    <xf numFmtId="0" fontId="0" fillId="0" borderId="0" xfId="0" applyAlignment="1"/>
    <xf numFmtId="0" fontId="16" fillId="3" borderId="0" xfId="1" applyFont="1" applyFill="1" applyBorder="1" applyAlignment="1">
      <alignment horizontal="left"/>
    </xf>
    <xf numFmtId="0" fontId="0" fillId="3" borderId="0" xfId="0" applyFont="1" applyFill="1" applyBorder="1" applyAlignment="1"/>
    <xf numFmtId="0" fontId="0" fillId="3" borderId="26" xfId="0" applyFont="1" applyFill="1" applyBorder="1" applyAlignment="1"/>
    <xf numFmtId="0" fontId="40" fillId="3" borderId="0" xfId="1" applyFont="1" applyFill="1" applyBorder="1" applyAlignment="1">
      <alignment horizontal="left"/>
    </xf>
    <xf numFmtId="0" fontId="51" fillId="3" borderId="0" xfId="0" applyFont="1" applyFill="1" applyBorder="1" applyAlignment="1"/>
    <xf numFmtId="0" fontId="51" fillId="3" borderId="26" xfId="0" applyFont="1" applyFill="1" applyBorder="1" applyAlignment="1"/>
    <xf numFmtId="0" fontId="16" fillId="3" borderId="16" xfId="1" applyFont="1" applyFill="1" applyBorder="1" applyAlignment="1">
      <alignment horizontal="left"/>
    </xf>
    <xf numFmtId="0" fontId="0" fillId="3" borderId="16" xfId="0" applyFont="1" applyFill="1" applyBorder="1" applyAlignment="1"/>
    <xf numFmtId="0" fontId="0" fillId="3" borderId="23" xfId="0" applyFont="1" applyFill="1" applyBorder="1" applyAlignment="1"/>
  </cellXfs>
  <cellStyles count="6">
    <cellStyle name="Comma" xfId="5" builtinId="3"/>
    <cellStyle name="Normal" xfId="0" builtinId="0"/>
    <cellStyle name="Normal 2" xfId="1" xr:uid="{00000000-0005-0000-0000-000002000000}"/>
    <cellStyle name="Normal 21" xfId="2" xr:uid="{00000000-0005-0000-0000-000003000000}"/>
    <cellStyle name="Normal 3" xfId="4" xr:uid="{00000000-0005-0000-0000-000004000000}"/>
    <cellStyle name="Percent" xfId="3" builtinId="5"/>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10</xdr:row>
      <xdr:rowOff>28420</xdr:rowOff>
    </xdr:from>
    <xdr:to>
      <xdr:col>17</xdr:col>
      <xdr:colOff>459322</xdr:colOff>
      <xdr:row>28</xdr:row>
      <xdr:rowOff>86358</xdr:rowOff>
    </xdr:to>
    <xdr:pic>
      <xdr:nvPicPr>
        <xdr:cNvPr id="2" name="Picture 1">
          <a:extLst>
            <a:ext uri="{FF2B5EF4-FFF2-40B4-BE49-F238E27FC236}">
              <a16:creationId xmlns:a16="http://schemas.microsoft.com/office/drawing/2014/main" id="{35235A6C-4DA3-44E7-8D9C-24A530825237}"/>
            </a:ext>
          </a:extLst>
        </xdr:cNvPr>
        <xdr:cNvPicPr>
          <a:picLocks noChangeAspect="1"/>
        </xdr:cNvPicPr>
      </xdr:nvPicPr>
      <xdr:blipFill>
        <a:blip xmlns:r="http://schemas.openxmlformats.org/officeDocument/2006/relationships" r:embed="rId1"/>
        <a:stretch>
          <a:fillRect/>
        </a:stretch>
      </xdr:blipFill>
      <xdr:spPr>
        <a:xfrm>
          <a:off x="666750" y="2266795"/>
          <a:ext cx="11698822" cy="3486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xdr:rowOff>
    </xdr:from>
    <xdr:to>
      <xdr:col>1</xdr:col>
      <xdr:colOff>358284</xdr:colOff>
      <xdr:row>4</xdr:row>
      <xdr:rowOff>30480</xdr:rowOff>
    </xdr:to>
    <xdr:pic>
      <xdr:nvPicPr>
        <xdr:cNvPr id="4" name="Picture 3" descr="Bund_RGB_pos">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90500"/>
          <a:ext cx="2651904" cy="6477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15240</xdr:rowOff>
    </xdr:from>
    <xdr:to>
      <xdr:col>1</xdr:col>
      <xdr:colOff>1912764</xdr:colOff>
      <xdr:row>4</xdr:row>
      <xdr:rowOff>68580</xdr:rowOff>
    </xdr:to>
    <xdr:pic>
      <xdr:nvPicPr>
        <xdr:cNvPr id="6" name="Picture 3" descr="Bund_RGB_pos">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98120"/>
          <a:ext cx="2651904" cy="6477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15240</xdr:rowOff>
    </xdr:from>
    <xdr:to>
      <xdr:col>1</xdr:col>
      <xdr:colOff>1912764</xdr:colOff>
      <xdr:row>4</xdr:row>
      <xdr:rowOff>68580</xdr:rowOff>
    </xdr:to>
    <xdr:pic>
      <xdr:nvPicPr>
        <xdr:cNvPr id="7" name="Picture 3" descr="Bund_RGB_pos">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98120"/>
          <a:ext cx="2651904" cy="6477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15240</xdr:rowOff>
    </xdr:from>
    <xdr:to>
      <xdr:col>1</xdr:col>
      <xdr:colOff>1912764</xdr:colOff>
      <xdr:row>4</xdr:row>
      <xdr:rowOff>68580</xdr:rowOff>
    </xdr:to>
    <xdr:pic>
      <xdr:nvPicPr>
        <xdr:cNvPr id="4" name="Picture 3" descr="Bund_RGB_pos">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98120"/>
          <a:ext cx="2651904" cy="6477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7620</xdr:rowOff>
    </xdr:from>
    <xdr:to>
      <xdr:col>1</xdr:col>
      <xdr:colOff>1912764</xdr:colOff>
      <xdr:row>4</xdr:row>
      <xdr:rowOff>68580</xdr:rowOff>
    </xdr:to>
    <xdr:pic>
      <xdr:nvPicPr>
        <xdr:cNvPr id="4" name="Picture 3" descr="Bund_RGB_pos">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82880"/>
          <a:ext cx="2651904" cy="647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503064</xdr:colOff>
      <xdr:row>4</xdr:row>
      <xdr:rowOff>60960</xdr:rowOff>
    </xdr:to>
    <xdr:pic>
      <xdr:nvPicPr>
        <xdr:cNvPr id="4" name="Picture 3" descr="Bund_RGB_pos">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0" y="175260"/>
          <a:ext cx="2651904"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4"/>
  <sheetViews>
    <sheetView topLeftCell="A47" workbookViewId="0">
      <selection activeCell="N37" sqref="N37"/>
    </sheetView>
  </sheetViews>
  <sheetFormatPr defaultRowHeight="14" x14ac:dyDescent="0.3"/>
  <cols>
    <col min="1" max="1" width="8.58203125" style="543"/>
    <col min="3" max="3" width="12.58203125" customWidth="1"/>
  </cols>
  <sheetData>
    <row r="1" spans="1:22" ht="18" x14ac:dyDescent="0.4">
      <c r="A1" s="544"/>
      <c r="B1" s="21"/>
      <c r="C1" s="142"/>
    </row>
    <row r="2" spans="1:22" ht="20" x14ac:dyDescent="0.35">
      <c r="A2" s="583" t="s">
        <v>218</v>
      </c>
      <c r="B2" s="9"/>
      <c r="C2" s="9"/>
    </row>
    <row r="4" spans="1:22" ht="36.75" customHeight="1" x14ac:dyDescent="0.3">
      <c r="B4" s="584" t="s">
        <v>234</v>
      </c>
      <c r="C4" s="585"/>
      <c r="D4" s="585"/>
      <c r="E4" s="585"/>
      <c r="F4" s="585"/>
      <c r="G4" s="585"/>
      <c r="H4" s="585"/>
      <c r="I4" s="585"/>
      <c r="J4" s="585"/>
      <c r="K4" s="585"/>
      <c r="L4" s="585"/>
      <c r="M4" s="585"/>
      <c r="N4" s="585"/>
      <c r="O4" s="585"/>
      <c r="P4" s="585"/>
      <c r="Q4" s="585"/>
      <c r="R4" s="585"/>
      <c r="S4" s="585"/>
      <c r="T4" s="585"/>
      <c r="U4" s="585"/>
      <c r="V4" s="585"/>
    </row>
    <row r="6" spans="1:22" x14ac:dyDescent="0.3">
      <c r="A6" s="543">
        <v>1</v>
      </c>
      <c r="B6" s="7" t="s">
        <v>257</v>
      </c>
      <c r="D6" s="542"/>
      <c r="E6" t="s">
        <v>256</v>
      </c>
    </row>
    <row r="7" spans="1:22" x14ac:dyDescent="0.3">
      <c r="G7" s="581"/>
    </row>
    <row r="8" spans="1:22" x14ac:dyDescent="0.3">
      <c r="A8" s="543">
        <v>2</v>
      </c>
      <c r="B8" s="7" t="s">
        <v>220</v>
      </c>
      <c r="D8" t="s">
        <v>219</v>
      </c>
    </row>
    <row r="10" spans="1:22" x14ac:dyDescent="0.3">
      <c r="B10" s="559" t="s">
        <v>223</v>
      </c>
    </row>
    <row r="13" spans="1:22" x14ac:dyDescent="0.3">
      <c r="T13" s="581"/>
    </row>
    <row r="30" spans="1:2" x14ac:dyDescent="0.3">
      <c r="A30" s="543">
        <v>3</v>
      </c>
      <c r="B30" s="7" t="s">
        <v>261</v>
      </c>
    </row>
    <row r="32" spans="1:2" x14ac:dyDescent="0.3">
      <c r="B32" s="559" t="s">
        <v>258</v>
      </c>
    </row>
    <row r="34" spans="1:2" x14ac:dyDescent="0.3">
      <c r="B34" t="s">
        <v>232</v>
      </c>
    </row>
    <row r="36" spans="1:2" x14ac:dyDescent="0.3">
      <c r="A36" s="543">
        <v>4</v>
      </c>
      <c r="B36" s="7" t="s">
        <v>262</v>
      </c>
    </row>
    <row r="38" spans="1:2" x14ac:dyDescent="0.3">
      <c r="B38" t="s">
        <v>283</v>
      </c>
    </row>
    <row r="40" spans="1:2" x14ac:dyDescent="0.3">
      <c r="A40" s="543">
        <v>5</v>
      </c>
      <c r="B40" s="7" t="s">
        <v>112</v>
      </c>
    </row>
    <row r="42" spans="1:2" x14ac:dyDescent="0.3">
      <c r="B42" t="s">
        <v>251</v>
      </c>
    </row>
    <row r="43" spans="1:2" x14ac:dyDescent="0.3">
      <c r="B43" t="s">
        <v>252</v>
      </c>
    </row>
    <row r="44" spans="1:2" x14ac:dyDescent="0.3">
      <c r="B44" t="s">
        <v>259</v>
      </c>
    </row>
  </sheetData>
  <mergeCells count="1">
    <mergeCell ref="B4:V4"/>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topLeftCell="A38" workbookViewId="0">
      <selection activeCell="D33" sqref="D33"/>
    </sheetView>
  </sheetViews>
  <sheetFormatPr defaultColWidth="8.08203125" defaultRowHeight="12.75" customHeight="1" x14ac:dyDescent="0.35"/>
  <cols>
    <col min="1" max="1" width="30.08203125" style="9" bestFit="1" customWidth="1"/>
    <col min="2" max="2" width="14.08203125" style="9" customWidth="1"/>
    <col min="3" max="3" width="17" style="9" customWidth="1"/>
    <col min="4" max="4" width="17.58203125" style="9" customWidth="1"/>
    <col min="5" max="5" width="22.25" style="9" customWidth="1"/>
    <col min="6" max="16384" width="8.08203125" style="9"/>
  </cols>
  <sheetData>
    <row r="1" spans="1:17" s="21" customFormat="1" ht="14" x14ac:dyDescent="0.3">
      <c r="A1" s="20"/>
      <c r="B1" s="20"/>
      <c r="D1" s="20"/>
      <c r="E1" s="20"/>
      <c r="F1" s="20"/>
      <c r="G1" s="20"/>
      <c r="H1" s="20"/>
      <c r="I1" s="20"/>
      <c r="J1" s="20"/>
      <c r="K1" s="20"/>
      <c r="L1" s="20"/>
      <c r="M1" s="20"/>
      <c r="N1" s="20"/>
      <c r="O1" s="20"/>
      <c r="P1" s="20"/>
      <c r="Q1" s="121"/>
    </row>
    <row r="2" spans="1:17" s="21" customFormat="1" ht="18" x14ac:dyDescent="0.4">
      <c r="C2" s="142" t="s">
        <v>248</v>
      </c>
      <c r="D2" s="97"/>
      <c r="E2" s="20"/>
      <c r="F2" s="20"/>
      <c r="G2" s="20"/>
      <c r="H2" s="20"/>
      <c r="I2" s="20"/>
      <c r="J2" s="20"/>
      <c r="K2" s="20"/>
      <c r="L2" s="20"/>
      <c r="M2" s="20"/>
      <c r="N2" s="20"/>
      <c r="O2" s="20"/>
      <c r="P2" s="20"/>
      <c r="Q2" s="121"/>
    </row>
    <row r="3" spans="1:17" ht="15.5" x14ac:dyDescent="0.35">
      <c r="C3" s="9" t="s">
        <v>247</v>
      </c>
    </row>
    <row r="4" spans="1:17" ht="15.5" x14ac:dyDescent="0.35"/>
    <row r="5" spans="1:17" ht="15.5" x14ac:dyDescent="0.35"/>
    <row r="6" spans="1:17" s="8" customFormat="1" ht="18" customHeight="1" x14ac:dyDescent="0.3">
      <c r="A6" s="577" t="s">
        <v>21</v>
      </c>
      <c r="B6" s="578"/>
      <c r="C6" s="578"/>
      <c r="D6" s="579"/>
      <c r="E6" s="579"/>
    </row>
    <row r="7" spans="1:17" ht="15.5" x14ac:dyDescent="0.35"/>
    <row r="8" spans="1:17" ht="15.5" x14ac:dyDescent="0.35">
      <c r="A8" s="257" t="s">
        <v>5</v>
      </c>
      <c r="B8" s="591"/>
      <c r="C8" s="592"/>
      <c r="D8" s="593"/>
      <c r="E8" s="258"/>
      <c r="F8" s="6"/>
      <c r="G8" s="6"/>
      <c r="H8" s="6"/>
      <c r="I8" s="6"/>
    </row>
    <row r="9" spans="1:17" ht="15.5" x14ac:dyDescent="0.35">
      <c r="A9" s="259" t="s">
        <v>13</v>
      </c>
      <c r="B9" s="589"/>
      <c r="C9" s="587"/>
      <c r="D9" s="588"/>
      <c r="E9" s="260"/>
      <c r="F9" s="6"/>
      <c r="G9" s="6"/>
      <c r="H9" s="6"/>
      <c r="I9" s="6"/>
    </row>
    <row r="10" spans="1:17" ht="15.5" x14ac:dyDescent="0.35">
      <c r="A10" s="261" t="s">
        <v>14</v>
      </c>
      <c r="B10" s="589"/>
      <c r="C10" s="587"/>
      <c r="D10" s="588"/>
      <c r="E10" s="260"/>
      <c r="F10" s="6"/>
      <c r="G10" s="6"/>
      <c r="H10" s="6"/>
      <c r="I10" s="6"/>
    </row>
    <row r="11" spans="1:17" ht="15.5" x14ac:dyDescent="0.35">
      <c r="A11" s="261" t="s">
        <v>226</v>
      </c>
      <c r="B11" s="589"/>
      <c r="C11" s="587"/>
      <c r="D11" s="588"/>
      <c r="E11" s="260"/>
      <c r="F11" s="6"/>
      <c r="G11" s="6"/>
      <c r="H11" s="6"/>
      <c r="I11" s="6"/>
    </row>
    <row r="12" spans="1:17" ht="15.5" x14ac:dyDescent="0.35">
      <c r="A12" s="259" t="s">
        <v>236</v>
      </c>
      <c r="B12" s="589"/>
      <c r="C12" s="587"/>
      <c r="D12" s="588"/>
      <c r="E12" s="260"/>
      <c r="F12" s="6"/>
    </row>
    <row r="13" spans="1:17" ht="15.5" x14ac:dyDescent="0.35">
      <c r="A13" s="259" t="s">
        <v>12</v>
      </c>
      <c r="B13" s="589"/>
      <c r="C13" s="587"/>
      <c r="D13" s="588"/>
      <c r="E13" s="260"/>
      <c r="F13" s="6"/>
    </row>
    <row r="14" spans="1:17" ht="15.5" x14ac:dyDescent="0.35">
      <c r="A14" s="259" t="s">
        <v>11</v>
      </c>
      <c r="B14" s="589"/>
      <c r="C14" s="587"/>
      <c r="D14" s="588"/>
      <c r="E14" s="260"/>
      <c r="F14" s="6"/>
    </row>
    <row r="15" spans="1:17" ht="15.5" x14ac:dyDescent="0.35">
      <c r="A15" s="259" t="s">
        <v>10</v>
      </c>
      <c r="B15" s="590"/>
      <c r="C15" s="587"/>
      <c r="D15" s="588"/>
      <c r="E15" s="260"/>
      <c r="F15" s="6"/>
    </row>
    <row r="16" spans="1:17" ht="15.5" x14ac:dyDescent="0.35">
      <c r="A16" s="259" t="s">
        <v>233</v>
      </c>
      <c r="B16" s="586"/>
      <c r="C16" s="587"/>
      <c r="D16" s="588"/>
      <c r="E16" s="262"/>
      <c r="F16" s="6"/>
    </row>
    <row r="17" spans="1:6" ht="15.5" x14ac:dyDescent="0.35">
      <c r="A17" s="261" t="s">
        <v>9</v>
      </c>
      <c r="B17" s="589"/>
      <c r="C17" s="587"/>
      <c r="D17" s="588"/>
      <c r="E17" s="262"/>
      <c r="F17" s="6"/>
    </row>
    <row r="18" spans="1:6" ht="15.5" x14ac:dyDescent="0.35">
      <c r="A18" s="259" t="s">
        <v>8</v>
      </c>
      <c r="B18" s="589"/>
      <c r="C18" s="587"/>
      <c r="D18" s="588"/>
      <c r="E18" s="260"/>
      <c r="F18" s="6"/>
    </row>
    <row r="19" spans="1:6" ht="15.5" x14ac:dyDescent="0.35">
      <c r="A19" s="582" t="s">
        <v>111</v>
      </c>
      <c r="B19" s="596"/>
      <c r="C19" s="595"/>
      <c r="D19" s="597"/>
      <c r="E19" s="260"/>
      <c r="F19" s="6"/>
    </row>
    <row r="20" spans="1:6" ht="15.5" x14ac:dyDescent="0.35">
      <c r="A20" s="12"/>
      <c r="B20" s="13"/>
      <c r="C20" s="13"/>
      <c r="D20" s="6"/>
      <c r="E20" s="6"/>
      <c r="F20" s="6"/>
    </row>
    <row r="21" spans="1:6" s="8" customFormat="1" ht="18" customHeight="1" x14ac:dyDescent="0.3">
      <c r="A21" s="577" t="s">
        <v>22</v>
      </c>
      <c r="B21" s="578"/>
      <c r="C21" s="578"/>
      <c r="D21" s="579"/>
      <c r="E21" s="579"/>
    </row>
    <row r="22" spans="1:6" ht="16" thickBot="1" x14ac:dyDescent="0.4">
      <c r="A22" s="12"/>
      <c r="B22" s="13"/>
      <c r="C22" s="13"/>
    </row>
    <row r="23" spans="1:6" ht="15.5" x14ac:dyDescent="0.35">
      <c r="A23" s="598" t="s">
        <v>271</v>
      </c>
      <c r="B23" s="599"/>
      <c r="C23" s="17"/>
    </row>
    <row r="24" spans="1:6" ht="15.5" x14ac:dyDescent="0.35">
      <c r="A24" s="18" t="s">
        <v>277</v>
      </c>
      <c r="B24" s="19" t="s">
        <v>19</v>
      </c>
      <c r="C24" s="19" t="s">
        <v>6</v>
      </c>
    </row>
    <row r="25" spans="1:6" ht="15.5" x14ac:dyDescent="0.35">
      <c r="A25" s="263" t="s">
        <v>272</v>
      </c>
      <c r="B25" s="264" t="s">
        <v>20</v>
      </c>
      <c r="C25" s="265" t="s">
        <v>4</v>
      </c>
    </row>
    <row r="26" spans="1:6" ht="15.5" x14ac:dyDescent="0.35">
      <c r="A26" s="263" t="s">
        <v>273</v>
      </c>
      <c r="B26" s="264" t="s">
        <v>255</v>
      </c>
      <c r="C26" s="265" t="s">
        <v>4</v>
      </c>
    </row>
    <row r="27" spans="1:6" ht="15.5" x14ac:dyDescent="0.35">
      <c r="A27" s="263" t="s">
        <v>274</v>
      </c>
      <c r="B27" s="264" t="s">
        <v>260</v>
      </c>
      <c r="C27" s="265" t="s">
        <v>3</v>
      </c>
    </row>
    <row r="28" spans="1:6" ht="15.5" x14ac:dyDescent="0.35">
      <c r="A28" s="263" t="s">
        <v>275</v>
      </c>
      <c r="B28" s="264" t="s">
        <v>260</v>
      </c>
      <c r="C28" s="265" t="s">
        <v>4</v>
      </c>
    </row>
    <row r="29" spans="1:6" ht="15.5" x14ac:dyDescent="0.35">
      <c r="A29" s="263" t="s">
        <v>276</v>
      </c>
      <c r="B29" s="264" t="s">
        <v>260</v>
      </c>
      <c r="C29" s="265" t="s">
        <v>2</v>
      </c>
    </row>
    <row r="30" spans="1:6" ht="15.5" x14ac:dyDescent="0.35">
      <c r="A30" s="263" t="s">
        <v>275</v>
      </c>
      <c r="B30" s="264" t="s">
        <v>260</v>
      </c>
      <c r="C30" s="265" t="s">
        <v>2</v>
      </c>
    </row>
    <row r="31" spans="1:6" ht="15.5" x14ac:dyDescent="0.35">
      <c r="A31" s="263"/>
      <c r="B31" s="264"/>
      <c r="C31" s="265"/>
    </row>
    <row r="32" spans="1:6" ht="15.5" x14ac:dyDescent="0.35">
      <c r="A32" s="263"/>
      <c r="B32" s="264"/>
      <c r="C32" s="265"/>
    </row>
    <row r="33" spans="1:6" ht="15.5" x14ac:dyDescent="0.35">
      <c r="A33" s="263"/>
      <c r="B33" s="264"/>
      <c r="C33" s="265"/>
    </row>
    <row r="34" spans="1:6" ht="15.5" x14ac:dyDescent="0.35">
      <c r="A34" s="263"/>
      <c r="B34" s="264"/>
      <c r="C34" s="265"/>
    </row>
    <row r="35" spans="1:6" ht="16" thickBot="1" x14ac:dyDescent="0.4">
      <c r="A35" s="267"/>
      <c r="B35" s="268"/>
      <c r="C35" s="269"/>
      <c r="D35" s="6"/>
      <c r="E35" s="6"/>
    </row>
    <row r="36" spans="1:6" ht="15.5" x14ac:dyDescent="0.35">
      <c r="D36" s="6"/>
      <c r="E36" s="6"/>
      <c r="F36" s="6"/>
    </row>
    <row r="37" spans="1:6" ht="15.5" x14ac:dyDescent="0.35">
      <c r="A37" s="594" t="s">
        <v>263</v>
      </c>
      <c r="B37" s="595"/>
      <c r="C37" s="595"/>
      <c r="D37" s="595"/>
      <c r="E37" s="595"/>
    </row>
    <row r="38" spans="1:6" ht="46" customHeight="1" x14ac:dyDescent="0.35">
      <c r="A38" s="574" t="s">
        <v>7</v>
      </c>
      <c r="B38" s="576" t="s">
        <v>237</v>
      </c>
      <c r="C38" s="576" t="s">
        <v>282</v>
      </c>
      <c r="D38" s="575" t="s">
        <v>127</v>
      </c>
      <c r="E38" s="575" t="s">
        <v>254</v>
      </c>
    </row>
    <row r="39" spans="1:6" ht="15.5" x14ac:dyDescent="0.35">
      <c r="A39" s="263" t="s">
        <v>278</v>
      </c>
      <c r="B39" s="265" t="s">
        <v>241</v>
      </c>
      <c r="C39" s="271" t="s">
        <v>235</v>
      </c>
      <c r="D39" s="266" t="s">
        <v>128</v>
      </c>
      <c r="E39" s="266"/>
    </row>
    <row r="40" spans="1:6" ht="15.5" x14ac:dyDescent="0.35">
      <c r="A40" s="263" t="s">
        <v>273</v>
      </c>
      <c r="B40" s="265" t="s">
        <v>240</v>
      </c>
      <c r="C40" s="271" t="s">
        <v>246</v>
      </c>
      <c r="D40" s="266" t="s">
        <v>129</v>
      </c>
      <c r="E40" s="266"/>
    </row>
    <row r="41" spans="1:6" ht="15.5" x14ac:dyDescent="0.35">
      <c r="A41" s="263" t="s">
        <v>279</v>
      </c>
      <c r="B41" s="265" t="s">
        <v>238</v>
      </c>
      <c r="C41" s="271" t="s">
        <v>2</v>
      </c>
      <c r="D41" s="266" t="s">
        <v>130</v>
      </c>
      <c r="E41" s="266"/>
    </row>
    <row r="42" spans="1:6" ht="15.5" x14ac:dyDescent="0.35">
      <c r="A42" s="263"/>
      <c r="B42" s="265"/>
      <c r="C42" s="271"/>
      <c r="D42" s="266"/>
      <c r="E42" s="266"/>
    </row>
    <row r="43" spans="1:6" ht="15.5" x14ac:dyDescent="0.35">
      <c r="A43" s="263"/>
      <c r="B43" s="265"/>
      <c r="C43" s="271"/>
      <c r="D43" s="266"/>
      <c r="E43" s="266"/>
    </row>
    <row r="44" spans="1:6" ht="15.5" x14ac:dyDescent="0.35">
      <c r="A44" s="263"/>
      <c r="B44" s="265"/>
      <c r="C44" s="271"/>
      <c r="D44" s="266"/>
      <c r="E44" s="266"/>
    </row>
    <row r="45" spans="1:6" ht="15.5" x14ac:dyDescent="0.35">
      <c r="A45" s="263"/>
      <c r="B45" s="265"/>
      <c r="C45" s="271"/>
      <c r="D45" s="266"/>
      <c r="E45" s="266"/>
    </row>
    <row r="46" spans="1:6" ht="15.5" x14ac:dyDescent="0.35">
      <c r="A46" s="263"/>
      <c r="B46" s="265"/>
      <c r="C46" s="271"/>
      <c r="D46" s="266"/>
      <c r="E46" s="266"/>
    </row>
    <row r="47" spans="1:6" ht="15.5" x14ac:dyDescent="0.35">
      <c r="A47" s="263"/>
      <c r="B47" s="265"/>
      <c r="C47" s="271"/>
      <c r="D47" s="266"/>
      <c r="E47" s="266"/>
    </row>
    <row r="48" spans="1:6" ht="15.5" x14ac:dyDescent="0.35">
      <c r="A48" s="263"/>
      <c r="B48" s="265"/>
      <c r="C48" s="271"/>
      <c r="D48" s="266"/>
      <c r="E48" s="266"/>
    </row>
    <row r="49" spans="1:17" ht="16" thickBot="1" x14ac:dyDescent="0.4">
      <c r="A49" s="267"/>
      <c r="B49" s="269"/>
      <c r="C49" s="269"/>
      <c r="D49" s="270"/>
      <c r="E49" s="270"/>
    </row>
    <row r="50" spans="1:17" ht="12.75" customHeight="1" x14ac:dyDescent="0.35">
      <c r="F50" s="10"/>
      <c r="G50" s="10"/>
      <c r="H50" s="10"/>
      <c r="I50" s="10"/>
      <c r="J50" s="10"/>
      <c r="K50" s="10"/>
      <c r="L50" s="10"/>
      <c r="M50" s="10"/>
      <c r="N50" s="10"/>
      <c r="O50" s="10"/>
      <c r="P50" s="10"/>
      <c r="Q50" s="10"/>
    </row>
    <row r="57" spans="1:17" ht="12.75" customHeight="1" x14ac:dyDescent="0.35">
      <c r="A57" s="14"/>
    </row>
  </sheetData>
  <protectedRanges>
    <protectedRange sqref="B6:C6 B24:B35 B8:C23 D37 B37:B38" name="Sheet1"/>
  </protectedRanges>
  <mergeCells count="14">
    <mergeCell ref="A37:E37"/>
    <mergeCell ref="B17:D17"/>
    <mergeCell ref="B18:D18"/>
    <mergeCell ref="B19:D19"/>
    <mergeCell ref="A23:B23"/>
    <mergeCell ref="B16:D16"/>
    <mergeCell ref="B13:D13"/>
    <mergeCell ref="B14:D14"/>
    <mergeCell ref="B15:D15"/>
    <mergeCell ref="B8:D8"/>
    <mergeCell ref="B9:D9"/>
    <mergeCell ref="B10:D10"/>
    <mergeCell ref="B11:D11"/>
    <mergeCell ref="B12:D12"/>
  </mergeCells>
  <pageMargins left="0.39370078740157483" right="0.39370078740157483" top="0.19685039370078741" bottom="0.39370078740157483" header="0.31496062992125984" footer="0.31496062992125984"/>
  <pageSetup paperSize="9" scale="63"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Data!$A$2:$A$4</xm:f>
          </x14:formula1>
          <xm:sqref>B25:B35</xm:sqref>
        </x14:dataValidation>
        <x14:dataValidation type="list" allowBlank="1" showInputMessage="1" showErrorMessage="1" xr:uid="{00000000-0002-0000-0100-000001000000}">
          <x14:formula1>
            <xm:f>Data!$C$2:$C$4</xm:f>
          </x14:formula1>
          <xm:sqref>D39:D49</xm:sqref>
        </x14:dataValidation>
        <x14:dataValidation type="list" allowBlank="1" showInputMessage="1" showErrorMessage="1" xr:uid="{00000000-0002-0000-0100-000002000000}">
          <x14:formula1>
            <xm:f>Data!$B$2:$B$11</xm:f>
          </x14:formula1>
          <xm:sqref>B39:B49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21"/>
  <sheetViews>
    <sheetView workbookViewId="0">
      <selection activeCell="C13" sqref="C13"/>
    </sheetView>
  </sheetViews>
  <sheetFormatPr defaultColWidth="11" defaultRowHeight="14" x14ac:dyDescent="0.3"/>
  <cols>
    <col min="1" max="1" width="9.58203125" style="21" customWidth="1"/>
    <col min="2" max="2" width="32.08203125" style="21" customWidth="1"/>
    <col min="3" max="4" width="18.58203125" style="21" customWidth="1"/>
    <col min="5" max="5" width="10.08203125" style="21" customWidth="1"/>
    <col min="6" max="6" width="10.58203125" style="21" customWidth="1"/>
    <col min="7" max="7" width="2.58203125" style="21" customWidth="1"/>
    <col min="8" max="8" width="7.58203125" style="21" customWidth="1"/>
    <col min="9" max="9" width="9.58203125" style="21" customWidth="1"/>
    <col min="10" max="10" width="7.58203125" style="21" customWidth="1"/>
    <col min="11" max="11" width="9.58203125" style="21" customWidth="1"/>
    <col min="12" max="12" width="7.58203125" style="21" customWidth="1"/>
    <col min="13" max="13" width="9.58203125" style="21" customWidth="1"/>
    <col min="14" max="14" width="7.58203125" style="21" customWidth="1"/>
    <col min="15" max="15" width="9.58203125" style="21" customWidth="1"/>
    <col min="16" max="16" width="10.58203125" style="21" customWidth="1"/>
    <col min="17" max="17" width="5.58203125" style="410" customWidth="1"/>
    <col min="18" max="18" width="6" style="21" customWidth="1"/>
    <col min="19" max="16384" width="11" style="21"/>
  </cols>
  <sheetData>
    <row r="1" spans="1:17" x14ac:dyDescent="0.3">
      <c r="A1" s="20"/>
      <c r="B1" s="20"/>
      <c r="D1" s="20"/>
      <c r="E1" s="20"/>
      <c r="F1" s="20"/>
      <c r="G1" s="20"/>
      <c r="H1" s="20"/>
      <c r="I1" s="20"/>
      <c r="J1" s="20"/>
      <c r="K1" s="20"/>
      <c r="L1" s="20"/>
      <c r="M1" s="20"/>
      <c r="N1" s="20"/>
      <c r="O1" s="20"/>
      <c r="P1" s="20"/>
      <c r="Q1" s="394"/>
    </row>
    <row r="2" spans="1:17" ht="18" x14ac:dyDescent="0.4">
      <c r="C2" s="142" t="s">
        <v>208</v>
      </c>
      <c r="D2" s="97"/>
      <c r="E2" s="20"/>
      <c r="F2" s="20"/>
      <c r="G2" s="20"/>
      <c r="H2" s="20"/>
      <c r="I2" s="20"/>
      <c r="J2" s="20"/>
      <c r="K2" s="20"/>
      <c r="L2" s="20"/>
      <c r="M2" s="20"/>
      <c r="N2" s="20"/>
      <c r="O2" s="20"/>
      <c r="P2" s="20"/>
      <c r="Q2" s="394"/>
    </row>
    <row r="3" spans="1:17" x14ac:dyDescent="0.3">
      <c r="E3" s="20"/>
      <c r="F3" s="22"/>
      <c r="G3" s="20"/>
      <c r="H3" s="20"/>
      <c r="I3" s="20"/>
      <c r="J3" s="20"/>
      <c r="K3" s="20"/>
      <c r="L3" s="20"/>
      <c r="M3" s="20"/>
      <c r="N3" s="20"/>
      <c r="O3" s="20"/>
      <c r="P3" s="20"/>
      <c r="Q3" s="394"/>
    </row>
    <row r="4" spans="1:17" x14ac:dyDescent="0.3">
      <c r="C4" s="195" t="s">
        <v>23</v>
      </c>
      <c r="D4" s="196">
        <f>'Project information'!B9</f>
        <v>0</v>
      </c>
      <c r="F4" s="81"/>
      <c r="G4" s="22"/>
      <c r="H4" s="195" t="s">
        <v>280</v>
      </c>
      <c r="I4" s="20"/>
      <c r="J4" s="600">
        <f>'Project information'!B11</f>
        <v>0</v>
      </c>
      <c r="K4" s="601"/>
      <c r="P4" s="122"/>
      <c r="Q4" s="395"/>
    </row>
    <row r="5" spans="1:17" x14ac:dyDescent="0.3">
      <c r="C5" s="195" t="s">
        <v>25</v>
      </c>
      <c r="D5" s="566">
        <f>'Project information'!B8</f>
        <v>0</v>
      </c>
      <c r="F5" s="81"/>
      <c r="G5" s="22"/>
      <c r="H5" s="195" t="s">
        <v>225</v>
      </c>
      <c r="I5" s="20"/>
      <c r="J5" s="600">
        <f>'Project information'!B18</f>
        <v>0</v>
      </c>
      <c r="K5" s="601"/>
      <c r="P5" s="122"/>
      <c r="Q5" s="395"/>
    </row>
    <row r="6" spans="1:17" x14ac:dyDescent="0.3">
      <c r="C6" s="195" t="s">
        <v>155</v>
      </c>
      <c r="D6" s="196">
        <f>'Project information'!B10</f>
        <v>0</v>
      </c>
      <c r="F6" s="81"/>
      <c r="G6" s="20"/>
      <c r="H6" s="195" t="s">
        <v>124</v>
      </c>
      <c r="I6" s="20"/>
      <c r="J6" s="602">
        <f>'Project information'!B16</f>
        <v>0</v>
      </c>
      <c r="K6" s="601"/>
      <c r="L6" s="20"/>
      <c r="M6" s="20"/>
      <c r="N6" s="20"/>
      <c r="O6" s="20"/>
      <c r="P6" s="121"/>
      <c r="Q6" s="395"/>
    </row>
    <row r="7" spans="1:17" x14ac:dyDescent="0.3">
      <c r="A7" s="20"/>
      <c r="B7" s="81"/>
      <c r="C7" s="81"/>
      <c r="D7" s="81"/>
      <c r="E7" s="81"/>
      <c r="F7" s="81"/>
      <c r="G7" s="20"/>
      <c r="H7" s="20"/>
      <c r="I7" s="20"/>
      <c r="J7" s="20"/>
      <c r="K7" s="20"/>
      <c r="L7" s="20"/>
      <c r="M7" s="20"/>
      <c r="N7" s="20"/>
      <c r="O7" s="20"/>
      <c r="P7" s="20"/>
      <c r="Q7" s="394"/>
    </row>
    <row r="8" spans="1:17" ht="15.5" x14ac:dyDescent="0.3">
      <c r="A8" s="119" t="s">
        <v>217</v>
      </c>
      <c r="B8" s="20"/>
      <c r="C8" s="20"/>
      <c r="D8" s="20"/>
      <c r="E8" s="23"/>
      <c r="F8" s="23"/>
      <c r="G8" s="33"/>
      <c r="H8" s="99" t="s">
        <v>27</v>
      </c>
      <c r="I8" s="100"/>
      <c r="J8" s="101" t="s">
        <v>28</v>
      </c>
      <c r="K8" s="100"/>
      <c r="L8" s="101" t="s">
        <v>29</v>
      </c>
      <c r="M8" s="100"/>
      <c r="N8" s="101" t="s">
        <v>30</v>
      </c>
      <c r="O8" s="101"/>
      <c r="P8" s="130" t="s">
        <v>0</v>
      </c>
      <c r="Q8" s="131"/>
    </row>
    <row r="9" spans="1:17" x14ac:dyDescent="0.3">
      <c r="A9" s="120" t="s">
        <v>50</v>
      </c>
      <c r="B9" s="102" t="s">
        <v>31</v>
      </c>
      <c r="C9" s="103" t="s">
        <v>32</v>
      </c>
      <c r="D9" s="103" t="s">
        <v>110</v>
      </c>
      <c r="E9" s="104" t="s">
        <v>33</v>
      </c>
      <c r="F9" s="104" t="s">
        <v>34</v>
      </c>
      <c r="G9" s="104"/>
      <c r="H9" s="106" t="s">
        <v>35</v>
      </c>
      <c r="I9" s="105" t="s">
        <v>1</v>
      </c>
      <c r="J9" s="104" t="s">
        <v>35</v>
      </c>
      <c r="K9" s="105" t="s">
        <v>1</v>
      </c>
      <c r="L9" s="104" t="s">
        <v>35</v>
      </c>
      <c r="M9" s="105" t="s">
        <v>1</v>
      </c>
      <c r="N9" s="104" t="s">
        <v>35</v>
      </c>
      <c r="O9" s="104" t="s">
        <v>1</v>
      </c>
      <c r="P9" s="132" t="s">
        <v>1</v>
      </c>
      <c r="Q9" s="133" t="s">
        <v>15</v>
      </c>
    </row>
    <row r="10" spans="1:17" s="41" customFormat="1" ht="7.4" customHeight="1" x14ac:dyDescent="0.3">
      <c r="A10" s="285"/>
      <c r="B10" s="37"/>
      <c r="C10" s="38"/>
      <c r="D10" s="38"/>
      <c r="E10" s="39"/>
      <c r="F10" s="39"/>
      <c r="G10" s="38"/>
      <c r="H10" s="108"/>
      <c r="I10" s="40"/>
      <c r="J10" s="40"/>
      <c r="K10" s="40"/>
      <c r="L10" s="40"/>
      <c r="M10" s="40"/>
      <c r="N10" s="40"/>
      <c r="O10" s="40"/>
      <c r="P10" s="92"/>
      <c r="Q10" s="396"/>
    </row>
    <row r="11" spans="1:17" s="46" customFormat="1" ht="21" customHeight="1" x14ac:dyDescent="0.3">
      <c r="A11" s="487" t="s">
        <v>48</v>
      </c>
      <c r="B11" s="488" t="s">
        <v>49</v>
      </c>
      <c r="C11" s="489"/>
      <c r="D11" s="489"/>
      <c r="E11" s="490"/>
      <c r="F11" s="490"/>
      <c r="G11" s="491"/>
      <c r="H11" s="492"/>
      <c r="I11" s="493"/>
      <c r="J11" s="494"/>
      <c r="K11" s="493"/>
      <c r="L11" s="494"/>
      <c r="M11" s="493"/>
      <c r="N11" s="494"/>
      <c r="O11" s="493"/>
      <c r="P11" s="495"/>
      <c r="Q11" s="496"/>
    </row>
    <row r="12" spans="1:17" x14ac:dyDescent="0.3">
      <c r="A12" s="299" t="s">
        <v>40</v>
      </c>
      <c r="B12" s="53" t="s">
        <v>55</v>
      </c>
      <c r="C12" s="29"/>
      <c r="D12" s="29"/>
      <c r="E12" s="27"/>
      <c r="F12" s="27"/>
      <c r="G12" s="54"/>
      <c r="H12" s="94"/>
      <c r="I12" s="54"/>
      <c r="J12" s="30"/>
      <c r="K12" s="54"/>
      <c r="L12" s="30"/>
      <c r="M12" s="54"/>
      <c r="N12" s="30"/>
      <c r="O12" s="54"/>
      <c r="P12" s="139"/>
      <c r="Q12" s="398"/>
    </row>
    <row r="13" spans="1:17" x14ac:dyDescent="0.3">
      <c r="A13" s="299" t="s">
        <v>41</v>
      </c>
      <c r="B13" s="129" t="s">
        <v>105</v>
      </c>
      <c r="C13" s="51"/>
      <c r="D13" s="51"/>
      <c r="E13" s="28" t="s">
        <v>104</v>
      </c>
      <c r="F13" s="50"/>
      <c r="G13" s="54"/>
      <c r="H13" s="580"/>
      <c r="I13" s="55">
        <f t="shared" ref="I13:K15" si="0">+$F13*H13</f>
        <v>0</v>
      </c>
      <c r="J13" s="47"/>
      <c r="K13" s="55">
        <f t="shared" si="0"/>
        <v>0</v>
      </c>
      <c r="L13" s="47"/>
      <c r="M13" s="55">
        <f t="shared" ref="M13:M14" si="1">+$F13*L13</f>
        <v>0</v>
      </c>
      <c r="N13" s="47"/>
      <c r="O13" s="55">
        <f t="shared" ref="O13:O15" si="2">+$F13*N13</f>
        <v>0</v>
      </c>
      <c r="P13" s="134">
        <f>SUM(I13+K13+M13+O13)</f>
        <v>0</v>
      </c>
      <c r="Q13" s="399" t="str">
        <f>IFERROR(P13/$P$120,"")</f>
        <v/>
      </c>
    </row>
    <row r="14" spans="1:17" x14ac:dyDescent="0.3">
      <c r="A14" s="299" t="s">
        <v>108</v>
      </c>
      <c r="B14" s="26" t="s">
        <v>106</v>
      </c>
      <c r="C14" s="51"/>
      <c r="D14" s="51"/>
      <c r="E14" s="28" t="s">
        <v>103</v>
      </c>
      <c r="F14" s="50"/>
      <c r="G14" s="54"/>
      <c r="H14" s="580"/>
      <c r="I14" s="55">
        <f t="shared" si="0"/>
        <v>0</v>
      </c>
      <c r="J14" s="47"/>
      <c r="K14" s="55">
        <f t="shared" si="0"/>
        <v>0</v>
      </c>
      <c r="L14" s="47"/>
      <c r="M14" s="55">
        <f t="shared" si="1"/>
        <v>0</v>
      </c>
      <c r="N14" s="47"/>
      <c r="O14" s="55">
        <f t="shared" si="2"/>
        <v>0</v>
      </c>
      <c r="P14" s="134">
        <f>SUM(I14+K14+M14+O14)</f>
        <v>0</v>
      </c>
      <c r="Q14" s="399" t="str">
        <f>IFERROR(P14/$P$120,"")</f>
        <v/>
      </c>
    </row>
    <row r="15" spans="1:17" x14ac:dyDescent="0.3">
      <c r="A15" s="299" t="s">
        <v>46</v>
      </c>
      <c r="B15" s="26" t="s">
        <v>107</v>
      </c>
      <c r="C15" s="51"/>
      <c r="D15" s="51"/>
      <c r="E15" s="28" t="s">
        <v>104</v>
      </c>
      <c r="F15" s="50"/>
      <c r="G15" s="54"/>
      <c r="H15" s="580"/>
      <c r="I15" s="55">
        <f t="shared" si="0"/>
        <v>0</v>
      </c>
      <c r="J15" s="47"/>
      <c r="K15" s="55">
        <f t="shared" si="0"/>
        <v>0</v>
      </c>
      <c r="L15" s="47"/>
      <c r="M15" s="55">
        <f t="shared" ref="M15" si="3">+$F15*L15</f>
        <v>0</v>
      </c>
      <c r="N15" s="47"/>
      <c r="O15" s="55">
        <f t="shared" si="2"/>
        <v>0</v>
      </c>
      <c r="P15" s="134">
        <f>SUM(I15+K15+M15+O15)</f>
        <v>0</v>
      </c>
      <c r="Q15" s="399" t="str">
        <f>IFERROR(P15/$P$120,"")</f>
        <v/>
      </c>
    </row>
    <row r="16" spans="1:17" ht="7.4" customHeight="1" x14ac:dyDescent="0.3">
      <c r="A16" s="300"/>
      <c r="B16" s="36"/>
      <c r="C16" s="75"/>
      <c r="D16" s="75"/>
      <c r="E16" s="27"/>
      <c r="F16" s="76"/>
      <c r="G16" s="54"/>
      <c r="H16" s="109"/>
      <c r="I16" s="55"/>
      <c r="J16" s="49"/>
      <c r="K16" s="55"/>
      <c r="L16" s="49"/>
      <c r="M16" s="55"/>
      <c r="N16" s="49"/>
      <c r="O16" s="55"/>
      <c r="P16" s="134"/>
      <c r="Q16" s="399"/>
    </row>
    <row r="17" spans="1:17" s="46" customFormat="1" ht="15" customHeight="1" x14ac:dyDescent="0.3">
      <c r="A17" s="437" t="str">
        <f>"Subtotal "&amp;A12&amp;" ¦ "&amp;B12</f>
        <v>Subtotal Part 1.1 ¦ Fees</v>
      </c>
      <c r="B17" s="69"/>
      <c r="C17" s="70"/>
      <c r="D17" s="70"/>
      <c r="E17" s="61"/>
      <c r="F17" s="72"/>
      <c r="G17" s="62"/>
      <c r="H17" s="110"/>
      <c r="I17" s="63">
        <f>SUBTOTAL(9,I12:I16)</f>
        <v>0</v>
      </c>
      <c r="J17" s="63"/>
      <c r="K17" s="63">
        <f>SUBTOTAL(9,K12:K16)</f>
        <v>0</v>
      </c>
      <c r="L17" s="63"/>
      <c r="M17" s="63">
        <f>SUBTOTAL(9,M12:M16)</f>
        <v>0</v>
      </c>
      <c r="N17" s="63"/>
      <c r="O17" s="63">
        <f>SUBTOTAL(9,O12:O16)</f>
        <v>0</v>
      </c>
      <c r="P17" s="135">
        <f>IF(SUBTOTAL(9,P12:P16)=SUM(G17:O17),SUBTOTAL(9,P12:P16),"ERROR")</f>
        <v>0</v>
      </c>
      <c r="Q17" s="400" t="str">
        <f>IFERROR(P17/$P$120,"")</f>
        <v/>
      </c>
    </row>
    <row r="18" spans="1:17" s="46" customFormat="1" ht="7.4" customHeight="1" x14ac:dyDescent="0.3">
      <c r="A18" s="301"/>
      <c r="B18" s="59"/>
      <c r="C18" s="60"/>
      <c r="D18" s="60"/>
      <c r="E18" s="86"/>
      <c r="F18" s="87"/>
      <c r="G18" s="88"/>
      <c r="H18" s="116"/>
      <c r="I18" s="89"/>
      <c r="J18" s="89"/>
      <c r="K18" s="89"/>
      <c r="L18" s="89"/>
      <c r="M18" s="89"/>
      <c r="N18" s="89"/>
      <c r="O18" s="89"/>
      <c r="P18" s="140"/>
      <c r="Q18" s="407"/>
    </row>
    <row r="19" spans="1:17" x14ac:dyDescent="0.3">
      <c r="A19" s="302" t="s">
        <v>42</v>
      </c>
      <c r="B19" s="53" t="s">
        <v>56</v>
      </c>
      <c r="C19" s="29"/>
      <c r="D19" s="29"/>
      <c r="E19" s="27"/>
      <c r="F19" s="23"/>
      <c r="G19" s="54"/>
      <c r="H19" s="109"/>
      <c r="I19" s="55"/>
      <c r="J19" s="49"/>
      <c r="K19" s="55"/>
      <c r="L19" s="49"/>
      <c r="M19" s="55"/>
      <c r="N19" s="49"/>
      <c r="O19" s="55"/>
      <c r="P19" s="134"/>
      <c r="Q19" s="399"/>
    </row>
    <row r="20" spans="1:17" x14ac:dyDescent="0.3">
      <c r="A20" s="302" t="s">
        <v>43</v>
      </c>
      <c r="B20" s="26" t="s">
        <v>37</v>
      </c>
      <c r="C20" s="29"/>
      <c r="D20" s="51"/>
      <c r="E20" s="28" t="s">
        <v>47</v>
      </c>
      <c r="F20" s="48"/>
      <c r="G20" s="54"/>
      <c r="H20" s="580"/>
      <c r="I20" s="55">
        <f t="shared" ref="I20:I22" si="4">+$F20*H20</f>
        <v>0</v>
      </c>
      <c r="J20" s="47"/>
      <c r="K20" s="55">
        <f t="shared" ref="K20:K22" si="5">+$F20*J20</f>
        <v>0</v>
      </c>
      <c r="L20" s="47"/>
      <c r="M20" s="55">
        <f t="shared" ref="M20:M22" si="6">+$F20*L20</f>
        <v>0</v>
      </c>
      <c r="N20" s="47"/>
      <c r="O20" s="55">
        <f t="shared" ref="O20:O22" si="7">+$F20*N20</f>
        <v>0</v>
      </c>
      <c r="P20" s="134">
        <f>SUM(I20+K20+M20+O20)</f>
        <v>0</v>
      </c>
      <c r="Q20" s="399" t="str">
        <f>IFERROR(P20/$P$120,"")</f>
        <v/>
      </c>
    </row>
    <row r="21" spans="1:17" x14ac:dyDescent="0.3">
      <c r="A21" s="302" t="s">
        <v>44</v>
      </c>
      <c r="B21" s="26" t="s">
        <v>224</v>
      </c>
      <c r="C21" s="29"/>
      <c r="D21" s="51"/>
      <c r="E21" s="28" t="s">
        <v>103</v>
      </c>
      <c r="F21" s="48"/>
      <c r="G21" s="54"/>
      <c r="H21" s="580"/>
      <c r="I21" s="55">
        <f t="shared" si="4"/>
        <v>0</v>
      </c>
      <c r="J21" s="47"/>
      <c r="K21" s="55">
        <f t="shared" si="5"/>
        <v>0</v>
      </c>
      <c r="L21" s="47"/>
      <c r="M21" s="55">
        <f t="shared" si="6"/>
        <v>0</v>
      </c>
      <c r="N21" s="47"/>
      <c r="O21" s="55">
        <f t="shared" si="7"/>
        <v>0</v>
      </c>
      <c r="P21" s="134">
        <f>SUM(I21+K21+M21+O21)</f>
        <v>0</v>
      </c>
      <c r="Q21" s="399" t="str">
        <f>IFERROR(P21/$P$120,"")</f>
        <v/>
      </c>
    </row>
    <row r="22" spans="1:17" s="46" customFormat="1" ht="15" customHeight="1" x14ac:dyDescent="0.3">
      <c r="A22" s="303" t="s">
        <v>45</v>
      </c>
      <c r="B22" s="64" t="s">
        <v>38</v>
      </c>
      <c r="C22" s="65"/>
      <c r="D22" s="51"/>
      <c r="E22" s="28" t="s">
        <v>47</v>
      </c>
      <c r="F22" s="48"/>
      <c r="G22" s="67"/>
      <c r="H22" s="580"/>
      <c r="I22" s="55">
        <f t="shared" si="4"/>
        <v>0</v>
      </c>
      <c r="J22" s="47"/>
      <c r="K22" s="55">
        <f t="shared" si="5"/>
        <v>0</v>
      </c>
      <c r="L22" s="47"/>
      <c r="M22" s="55">
        <f t="shared" si="6"/>
        <v>0</v>
      </c>
      <c r="N22" s="47"/>
      <c r="O22" s="55">
        <f t="shared" si="7"/>
        <v>0</v>
      </c>
      <c r="P22" s="136">
        <f>SUM(I22+K22+M22+O22)</f>
        <v>0</v>
      </c>
      <c r="Q22" s="401" t="str">
        <f>IFERROR(P22/$P$120,"")</f>
        <v/>
      </c>
    </row>
    <row r="23" spans="1:17" s="46" customFormat="1" ht="7.4" customHeight="1" x14ac:dyDescent="0.3">
      <c r="A23" s="304"/>
      <c r="B23" s="64"/>
      <c r="C23" s="65"/>
      <c r="D23" s="65"/>
      <c r="E23" s="66"/>
      <c r="F23" s="49"/>
      <c r="G23" s="67"/>
      <c r="H23" s="111"/>
      <c r="I23" s="74"/>
      <c r="J23" s="68"/>
      <c r="K23" s="74"/>
      <c r="L23" s="68"/>
      <c r="M23" s="74"/>
      <c r="N23" s="68"/>
      <c r="O23" s="74"/>
      <c r="P23" s="136"/>
      <c r="Q23" s="401"/>
    </row>
    <row r="24" spans="1:17" x14ac:dyDescent="0.3">
      <c r="A24" s="437" t="str">
        <f>"Subtotal "&amp;A19&amp;" ¦ "&amp;B19</f>
        <v>Subtotal Part 1.2 ¦ Reimbursable costs</v>
      </c>
      <c r="B24" s="71"/>
      <c r="C24" s="24"/>
      <c r="D24" s="24"/>
      <c r="E24" s="25"/>
      <c r="F24" s="73"/>
      <c r="G24" s="57"/>
      <c r="H24" s="112"/>
      <c r="I24" s="58">
        <f>SUBTOTAL(9,I19:I23)</f>
        <v>0</v>
      </c>
      <c r="J24" s="58"/>
      <c r="K24" s="58">
        <f>SUBTOTAL(9,K19:K23)</f>
        <v>0</v>
      </c>
      <c r="L24" s="58"/>
      <c r="M24" s="58">
        <f>SUBTOTAL(9,M19:M23)</f>
        <v>0</v>
      </c>
      <c r="N24" s="58"/>
      <c r="O24" s="58">
        <f>SUBTOTAL(9,O19:O23)</f>
        <v>0</v>
      </c>
      <c r="P24" s="137">
        <f>SUBTOTAL(9,P19:P23)</f>
        <v>0</v>
      </c>
      <c r="Q24" s="402" t="str">
        <f>IFERROR(P24/$P$120,"")</f>
        <v/>
      </c>
    </row>
    <row r="25" spans="1:17" ht="7.4" customHeight="1" x14ac:dyDescent="0.3">
      <c r="A25" s="305"/>
      <c r="B25" s="56"/>
      <c r="C25" s="29"/>
      <c r="D25" s="29"/>
      <c r="E25" s="27"/>
      <c r="F25" s="78"/>
      <c r="G25" s="79"/>
      <c r="H25" s="113"/>
      <c r="I25" s="80"/>
      <c r="J25" s="80"/>
      <c r="K25" s="80"/>
      <c r="L25" s="80"/>
      <c r="M25" s="80"/>
      <c r="N25" s="80"/>
      <c r="O25" s="80"/>
      <c r="P25" s="138"/>
      <c r="Q25" s="403"/>
    </row>
    <row r="26" spans="1:17" s="46" customFormat="1" ht="18.649999999999999" customHeight="1" x14ac:dyDescent="0.3">
      <c r="A26" s="477" t="str">
        <f>"Total Part 1" &amp;" ¦ "&amp;B11</f>
        <v xml:space="preserve">Total Part 1 ¦ Services Headquarters [HQ] </v>
      </c>
      <c r="B26" s="292"/>
      <c r="C26" s="349"/>
      <c r="D26" s="349"/>
      <c r="E26" s="350"/>
      <c r="F26" s="293"/>
      <c r="G26" s="373"/>
      <c r="H26" s="294"/>
      <c r="I26" s="368">
        <f>SUBTOTAL(9,I12:I24)</f>
        <v>0</v>
      </c>
      <c r="J26" s="368"/>
      <c r="K26" s="368">
        <f>SUBTOTAL(9,K12:K24)</f>
        <v>0</v>
      </c>
      <c r="L26" s="368"/>
      <c r="M26" s="368">
        <f>SUBTOTAL(9,M12:M24)</f>
        <v>0</v>
      </c>
      <c r="N26" s="368"/>
      <c r="O26" s="368">
        <f>SUBTOTAL(9,O12:O24)</f>
        <v>0</v>
      </c>
      <c r="P26" s="369">
        <f>SUBTOTAL(9,P12:P24)</f>
        <v>0</v>
      </c>
      <c r="Q26" s="400" t="str">
        <f>IFERROR(P26/$P$120,"")</f>
        <v/>
      </c>
    </row>
    <row r="27" spans="1:17" s="46" customFormat="1" x14ac:dyDescent="0.3">
      <c r="A27" s="476" t="s">
        <v>113</v>
      </c>
      <c r="B27" s="370"/>
      <c r="C27" s="371"/>
      <c r="D27" s="371"/>
      <c r="E27" s="372"/>
      <c r="F27" s="158"/>
      <c r="G27" s="374"/>
      <c r="H27" s="117"/>
      <c r="I27" s="124" t="str">
        <f>IFERROR(I26/$P$26,"")</f>
        <v/>
      </c>
      <c r="J27" s="125"/>
      <c r="K27" s="124" t="str">
        <f>IFERROR(K26/$P$26,"")</f>
        <v/>
      </c>
      <c r="L27" s="125"/>
      <c r="M27" s="124" t="str">
        <f>IFERROR(M26/$P$26,"")</f>
        <v/>
      </c>
      <c r="N27" s="125"/>
      <c r="O27" s="124" t="str">
        <f>IFERROR(O26/$P$26,"")</f>
        <v/>
      </c>
      <c r="P27" s="141"/>
      <c r="Q27" s="404"/>
    </row>
    <row r="28" spans="1:17" ht="7.4" customHeight="1" x14ac:dyDescent="0.3">
      <c r="A28" s="478"/>
      <c r="B28" s="479"/>
      <c r="C28" s="24"/>
      <c r="D28" s="24"/>
      <c r="E28" s="480"/>
      <c r="F28" s="481"/>
      <c r="G28" s="482"/>
      <c r="H28" s="481"/>
      <c r="I28" s="483"/>
      <c r="J28" s="484"/>
      <c r="K28" s="483"/>
      <c r="L28" s="484"/>
      <c r="M28" s="483"/>
      <c r="N28" s="484"/>
      <c r="O28" s="483"/>
      <c r="P28" s="485"/>
      <c r="Q28" s="486"/>
    </row>
    <row r="29" spans="1:17" s="46" customFormat="1" ht="21" customHeight="1" x14ac:dyDescent="0.3">
      <c r="A29" s="487" t="s">
        <v>51</v>
      </c>
      <c r="B29" s="488" t="s">
        <v>216</v>
      </c>
      <c r="C29" s="489"/>
      <c r="D29" s="489"/>
      <c r="E29" s="490"/>
      <c r="F29" s="490"/>
      <c r="G29" s="491"/>
      <c r="H29" s="492"/>
      <c r="I29" s="493"/>
      <c r="J29" s="494"/>
      <c r="K29" s="493"/>
      <c r="L29" s="494"/>
      <c r="M29" s="493"/>
      <c r="N29" s="494"/>
      <c r="O29" s="493"/>
      <c r="P29" s="495"/>
      <c r="Q29" s="496"/>
    </row>
    <row r="30" spans="1:17" x14ac:dyDescent="0.3">
      <c r="A30" s="299" t="s">
        <v>52</v>
      </c>
      <c r="B30" s="53" t="s">
        <v>55</v>
      </c>
      <c r="C30" s="29"/>
      <c r="D30" s="29"/>
      <c r="E30" s="27"/>
      <c r="F30" s="27"/>
      <c r="G30" s="54"/>
      <c r="H30" s="94"/>
      <c r="I30" s="54"/>
      <c r="J30" s="30"/>
      <c r="K30" s="54"/>
      <c r="L30" s="30"/>
      <c r="M30" s="54"/>
      <c r="N30" s="30"/>
      <c r="O30" s="54"/>
      <c r="P30" s="139"/>
      <c r="Q30" s="398"/>
    </row>
    <row r="31" spans="1:17" x14ac:dyDescent="0.3">
      <c r="A31" s="299" t="s">
        <v>53</v>
      </c>
      <c r="B31" s="26" t="s">
        <v>105</v>
      </c>
      <c r="C31" s="51"/>
      <c r="D31" s="51"/>
      <c r="E31" s="28" t="s">
        <v>104</v>
      </c>
      <c r="F31" s="50"/>
      <c r="G31" s="54"/>
      <c r="H31" s="580"/>
      <c r="I31" s="55">
        <f t="shared" ref="I31:I33" si="8">+$F31*H31</f>
        <v>0</v>
      </c>
      <c r="J31" s="47"/>
      <c r="K31" s="55">
        <f t="shared" ref="K31:K33" si="9">+$F31*J31</f>
        <v>0</v>
      </c>
      <c r="L31" s="47"/>
      <c r="M31" s="55">
        <f t="shared" ref="M31:M33" si="10">+$F31*L31</f>
        <v>0</v>
      </c>
      <c r="N31" s="47"/>
      <c r="O31" s="55">
        <f t="shared" ref="O31:O33" si="11">+$F31*N31</f>
        <v>0</v>
      </c>
      <c r="P31" s="134">
        <f>SUM(I31+K31+M31+O31)</f>
        <v>0</v>
      </c>
      <c r="Q31" s="399" t="str">
        <f>IFERROR(P31/$P$120,"")</f>
        <v/>
      </c>
    </row>
    <row r="32" spans="1:17" x14ac:dyDescent="0.3">
      <c r="A32" s="299" t="s">
        <v>196</v>
      </c>
      <c r="B32" s="26" t="s">
        <v>106</v>
      </c>
      <c r="C32" s="51"/>
      <c r="D32" s="51"/>
      <c r="E32" s="28" t="s">
        <v>103</v>
      </c>
      <c r="F32" s="50"/>
      <c r="G32" s="54"/>
      <c r="H32" s="580"/>
      <c r="I32" s="55">
        <f t="shared" si="8"/>
        <v>0</v>
      </c>
      <c r="J32" s="47"/>
      <c r="K32" s="55">
        <f t="shared" si="9"/>
        <v>0</v>
      </c>
      <c r="L32" s="47"/>
      <c r="M32" s="55">
        <f t="shared" si="10"/>
        <v>0</v>
      </c>
      <c r="N32" s="47"/>
      <c r="O32" s="55">
        <f t="shared" si="11"/>
        <v>0</v>
      </c>
      <c r="P32" s="134">
        <f>SUM(I32+K32+M32+O32)</f>
        <v>0</v>
      </c>
      <c r="Q32" s="399" t="str">
        <f>IFERROR(P32/$P$120,"")</f>
        <v/>
      </c>
    </row>
    <row r="33" spans="1:17" x14ac:dyDescent="0.3">
      <c r="A33" s="299" t="s">
        <v>54</v>
      </c>
      <c r="B33" s="26" t="s">
        <v>36</v>
      </c>
      <c r="C33" s="51"/>
      <c r="D33" s="51"/>
      <c r="E33" s="28" t="s">
        <v>103</v>
      </c>
      <c r="F33" s="50"/>
      <c r="G33" s="54"/>
      <c r="H33" s="580"/>
      <c r="I33" s="55">
        <f t="shared" si="8"/>
        <v>0</v>
      </c>
      <c r="J33" s="47"/>
      <c r="K33" s="55">
        <f t="shared" si="9"/>
        <v>0</v>
      </c>
      <c r="L33" s="47"/>
      <c r="M33" s="55">
        <f t="shared" si="10"/>
        <v>0</v>
      </c>
      <c r="N33" s="47"/>
      <c r="O33" s="55">
        <f t="shared" si="11"/>
        <v>0</v>
      </c>
      <c r="P33" s="134">
        <f>SUM(I33+K33+M33+O33)</f>
        <v>0</v>
      </c>
      <c r="Q33" s="399" t="str">
        <f>IFERROR(P33/$P$120,"")</f>
        <v/>
      </c>
    </row>
    <row r="34" spans="1:17" ht="7.4" customHeight="1" x14ac:dyDescent="0.3">
      <c r="A34" s="300"/>
      <c r="B34" s="36"/>
      <c r="C34" s="75"/>
      <c r="D34" s="75"/>
      <c r="E34" s="27"/>
      <c r="F34" s="76"/>
      <c r="G34" s="54"/>
      <c r="H34" s="109"/>
      <c r="I34" s="55"/>
      <c r="J34" s="49"/>
      <c r="K34" s="55"/>
      <c r="L34" s="49"/>
      <c r="M34" s="55"/>
      <c r="N34" s="49"/>
      <c r="O34" s="55"/>
      <c r="P34" s="134"/>
      <c r="Q34" s="399"/>
    </row>
    <row r="35" spans="1:17" x14ac:dyDescent="0.3">
      <c r="A35" s="437" t="str">
        <f>"Subtotal "&amp;A30&amp;" ¦ "&amp;B30</f>
        <v>Subtotal Part 2.1 ¦ Fees</v>
      </c>
      <c r="B35" s="69"/>
      <c r="C35" s="70"/>
      <c r="D35" s="70"/>
      <c r="E35" s="61"/>
      <c r="F35" s="72"/>
      <c r="G35" s="62"/>
      <c r="H35" s="110"/>
      <c r="I35" s="63">
        <f>SUBTOTAL(9,I30:I34)</f>
        <v>0</v>
      </c>
      <c r="J35" s="63"/>
      <c r="K35" s="63">
        <f>SUBTOTAL(9,K30:K34)</f>
        <v>0</v>
      </c>
      <c r="L35" s="63"/>
      <c r="M35" s="63">
        <f>SUBTOTAL(9,M30:M34)</f>
        <v>0</v>
      </c>
      <c r="N35" s="63"/>
      <c r="O35" s="63">
        <f>SUBTOTAL(9,O30:O34)</f>
        <v>0</v>
      </c>
      <c r="P35" s="135">
        <f>IF(SUBTOTAL(9,P30:P34)=SUM(G35:O35),SUBTOTAL(9,P30:P34),"ERROR")</f>
        <v>0</v>
      </c>
      <c r="Q35" s="400" t="str">
        <f>IFERROR(P35/$P$120,"")</f>
        <v/>
      </c>
    </row>
    <row r="36" spans="1:17" ht="7.4" customHeight="1" x14ac:dyDescent="0.3">
      <c r="A36" s="301"/>
      <c r="B36" s="59"/>
      <c r="C36" s="60"/>
      <c r="D36" s="60"/>
      <c r="E36" s="86"/>
      <c r="F36" s="87"/>
      <c r="G36" s="88"/>
      <c r="H36" s="116"/>
      <c r="I36" s="89"/>
      <c r="J36" s="89"/>
      <c r="K36" s="89"/>
      <c r="L36" s="89"/>
      <c r="M36" s="89"/>
      <c r="N36" s="89"/>
      <c r="O36" s="89"/>
      <c r="P36" s="140"/>
      <c r="Q36" s="407"/>
    </row>
    <row r="37" spans="1:17" x14ac:dyDescent="0.3">
      <c r="A37" s="302" t="s">
        <v>197</v>
      </c>
      <c r="B37" s="53" t="s">
        <v>56</v>
      </c>
      <c r="C37" s="29"/>
      <c r="D37" s="29"/>
      <c r="E37" s="27"/>
      <c r="F37" s="23"/>
      <c r="G37" s="54"/>
      <c r="H37" s="109"/>
      <c r="I37" s="55"/>
      <c r="J37" s="49"/>
      <c r="K37" s="55"/>
      <c r="L37" s="49"/>
      <c r="M37" s="55"/>
      <c r="N37" s="49"/>
      <c r="O37" s="55"/>
      <c r="P37" s="134"/>
      <c r="Q37" s="399"/>
    </row>
    <row r="38" spans="1:17" x14ac:dyDescent="0.3">
      <c r="A38" s="302" t="s">
        <v>109</v>
      </c>
      <c r="B38" s="26" t="s">
        <v>37</v>
      </c>
      <c r="C38" s="29"/>
      <c r="D38" s="51"/>
      <c r="E38" s="28" t="s">
        <v>47</v>
      </c>
      <c r="F38" s="48"/>
      <c r="G38" s="54"/>
      <c r="H38" s="580"/>
      <c r="I38" s="55">
        <f t="shared" ref="I38:I40" si="12">+$F38*H38</f>
        <v>0</v>
      </c>
      <c r="J38" s="47"/>
      <c r="K38" s="55">
        <f t="shared" ref="K38:K40" si="13">+$F38*J38</f>
        <v>0</v>
      </c>
      <c r="L38" s="47"/>
      <c r="M38" s="55">
        <f t="shared" ref="M38:M40" si="14">+$F38*L38</f>
        <v>0</v>
      </c>
      <c r="N38" s="47"/>
      <c r="O38" s="55">
        <f t="shared" ref="O38:O40" si="15">+$F38*N38</f>
        <v>0</v>
      </c>
      <c r="P38" s="134">
        <f>SUM(I38+K38+M38+O38)</f>
        <v>0</v>
      </c>
      <c r="Q38" s="399" t="str">
        <f>IFERROR(P38/$P$120,"")</f>
        <v/>
      </c>
    </row>
    <row r="39" spans="1:17" x14ac:dyDescent="0.3">
      <c r="A39" s="302" t="s">
        <v>198</v>
      </c>
      <c r="B39" s="26" t="s">
        <v>224</v>
      </c>
      <c r="C39" s="29"/>
      <c r="D39" s="51"/>
      <c r="E39" s="28" t="s">
        <v>103</v>
      </c>
      <c r="F39" s="48"/>
      <c r="G39" s="54"/>
      <c r="H39" s="580"/>
      <c r="I39" s="55">
        <f t="shared" si="12"/>
        <v>0</v>
      </c>
      <c r="J39" s="47"/>
      <c r="K39" s="55">
        <f t="shared" si="13"/>
        <v>0</v>
      </c>
      <c r="L39" s="47"/>
      <c r="M39" s="55">
        <f t="shared" si="14"/>
        <v>0</v>
      </c>
      <c r="N39" s="47"/>
      <c r="O39" s="55">
        <f t="shared" si="15"/>
        <v>0</v>
      </c>
      <c r="P39" s="134">
        <f>SUM(I39+K39+M39+O39)</f>
        <v>0</v>
      </c>
      <c r="Q39" s="399" t="str">
        <f>IFERROR(P39/$P$120,"")</f>
        <v/>
      </c>
    </row>
    <row r="40" spans="1:17" x14ac:dyDescent="0.3">
      <c r="A40" s="302" t="s">
        <v>199</v>
      </c>
      <c r="B40" s="64" t="s">
        <v>38</v>
      </c>
      <c r="C40" s="65"/>
      <c r="D40" s="51"/>
      <c r="E40" s="28" t="s">
        <v>47</v>
      </c>
      <c r="F40" s="48"/>
      <c r="G40" s="67"/>
      <c r="H40" s="580"/>
      <c r="I40" s="55">
        <f t="shared" si="12"/>
        <v>0</v>
      </c>
      <c r="J40" s="47"/>
      <c r="K40" s="55">
        <f t="shared" si="13"/>
        <v>0</v>
      </c>
      <c r="L40" s="47"/>
      <c r="M40" s="55">
        <f t="shared" si="14"/>
        <v>0</v>
      </c>
      <c r="N40" s="47"/>
      <c r="O40" s="55">
        <f t="shared" si="15"/>
        <v>0</v>
      </c>
      <c r="P40" s="136">
        <f>SUM(I40+K40+M40+O40)</f>
        <v>0</v>
      </c>
      <c r="Q40" s="401" t="str">
        <f>IFERROR(P40/$P$120,"")</f>
        <v/>
      </c>
    </row>
    <row r="41" spans="1:17" ht="7.4" customHeight="1" x14ac:dyDescent="0.3">
      <c r="A41" s="304"/>
      <c r="B41" s="64"/>
      <c r="C41" s="65"/>
      <c r="D41" s="65"/>
      <c r="E41" s="66"/>
      <c r="F41" s="49"/>
      <c r="G41" s="67"/>
      <c r="H41" s="111"/>
      <c r="I41" s="74"/>
      <c r="J41" s="68"/>
      <c r="K41" s="74"/>
      <c r="L41" s="68"/>
      <c r="M41" s="74"/>
      <c r="N41" s="68"/>
      <c r="O41" s="74"/>
      <c r="P41" s="136"/>
      <c r="Q41" s="401"/>
    </row>
    <row r="42" spans="1:17" x14ac:dyDescent="0.3">
      <c r="A42" s="437" t="str">
        <f>"Subtotal "&amp;A37&amp;" ¦ "&amp;B37</f>
        <v>Subtotal Part 2.2 ¦ Reimbursable costs</v>
      </c>
      <c r="B42" s="71"/>
      <c r="C42" s="24"/>
      <c r="D42" s="24"/>
      <c r="E42" s="25"/>
      <c r="F42" s="73"/>
      <c r="G42" s="57"/>
      <c r="H42" s="112"/>
      <c r="I42" s="58">
        <f>SUBTOTAL(9,I37:I41)</f>
        <v>0</v>
      </c>
      <c r="J42" s="58"/>
      <c r="K42" s="58">
        <f>SUBTOTAL(9,K37:K41)</f>
        <v>0</v>
      </c>
      <c r="L42" s="58"/>
      <c r="M42" s="58">
        <f>SUBTOTAL(9,M37:M41)</f>
        <v>0</v>
      </c>
      <c r="N42" s="58"/>
      <c r="O42" s="58">
        <f>SUBTOTAL(9,O37:O41)</f>
        <v>0</v>
      </c>
      <c r="P42" s="137">
        <f>SUBTOTAL(9,P37:P41)</f>
        <v>0</v>
      </c>
      <c r="Q42" s="402" t="str">
        <f>IFERROR(P42/$P$120,"")</f>
        <v/>
      </c>
    </row>
    <row r="43" spans="1:17" ht="7.4" customHeight="1" x14ac:dyDescent="0.3">
      <c r="A43" s="305"/>
      <c r="B43" s="56"/>
      <c r="C43" s="29"/>
      <c r="D43" s="29"/>
      <c r="E43" s="27"/>
      <c r="F43" s="78"/>
      <c r="G43" s="79"/>
      <c r="H43" s="113"/>
      <c r="I43" s="80"/>
      <c r="J43" s="80"/>
      <c r="K43" s="80"/>
      <c r="L43" s="80"/>
      <c r="M43" s="80"/>
      <c r="N43" s="80"/>
      <c r="O43" s="80"/>
      <c r="P43" s="138"/>
      <c r="Q43" s="403"/>
    </row>
    <row r="44" spans="1:17" x14ac:dyDescent="0.3">
      <c r="A44" s="477" t="str">
        <f>"Total Part 2" &amp;" ¦ "&amp;B29</f>
        <v>Total Part 2 ¦ Local Office [LO] of Contractor</v>
      </c>
      <c r="B44" s="292"/>
      <c r="C44" s="349"/>
      <c r="D44" s="349"/>
      <c r="E44" s="350"/>
      <c r="F44" s="293"/>
      <c r="G44" s="373"/>
      <c r="H44" s="294"/>
      <c r="I44" s="368">
        <f>SUBTOTAL(9,I30:I42)</f>
        <v>0</v>
      </c>
      <c r="J44" s="368"/>
      <c r="K44" s="368">
        <f>SUBTOTAL(9,K30:K42)</f>
        <v>0</v>
      </c>
      <c r="L44" s="368"/>
      <c r="M44" s="368">
        <f>SUBTOTAL(9,M30:M42)</f>
        <v>0</v>
      </c>
      <c r="N44" s="368"/>
      <c r="O44" s="368">
        <f>SUBTOTAL(9,O30:O42)</f>
        <v>0</v>
      </c>
      <c r="P44" s="369">
        <f>SUBTOTAL(9,P30:P42)</f>
        <v>0</v>
      </c>
      <c r="Q44" s="400" t="str">
        <f>IFERROR(P44/$P$120,"")</f>
        <v/>
      </c>
    </row>
    <row r="45" spans="1:17" s="46" customFormat="1" x14ac:dyDescent="0.3">
      <c r="A45" s="476" t="s">
        <v>113</v>
      </c>
      <c r="B45" s="370"/>
      <c r="C45" s="371"/>
      <c r="D45" s="371"/>
      <c r="E45" s="372"/>
      <c r="F45" s="158"/>
      <c r="G45" s="374"/>
      <c r="H45" s="117"/>
      <c r="I45" s="124" t="str">
        <f>IFERROR(I44/$P$44,"")</f>
        <v/>
      </c>
      <c r="J45" s="125"/>
      <c r="K45" s="124" t="str">
        <f>IFERROR(K44/$P$44,"")</f>
        <v/>
      </c>
      <c r="L45" s="125"/>
      <c r="M45" s="124" t="str">
        <f>IFERROR(M44/$P$44,"")</f>
        <v/>
      </c>
      <c r="N45" s="125"/>
      <c r="O45" s="124" t="str">
        <f>IFERROR(O44/$P$44,"")</f>
        <v/>
      </c>
      <c r="P45" s="141"/>
      <c r="Q45" s="404"/>
    </row>
    <row r="46" spans="1:17" x14ac:dyDescent="0.3">
      <c r="A46" s="498"/>
      <c r="B46" s="499"/>
      <c r="C46" s="500"/>
      <c r="D46" s="500"/>
      <c r="E46" s="501"/>
      <c r="F46" s="502"/>
      <c r="G46" s="503"/>
      <c r="H46" s="502"/>
      <c r="I46" s="504"/>
      <c r="J46" s="505"/>
      <c r="K46" s="504"/>
      <c r="L46" s="505"/>
      <c r="M46" s="504"/>
      <c r="N46" s="505"/>
      <c r="O46" s="504"/>
      <c r="P46" s="506"/>
      <c r="Q46" s="507"/>
    </row>
    <row r="47" spans="1:17" s="46" customFormat="1" ht="21" customHeight="1" x14ac:dyDescent="0.3">
      <c r="A47" s="487" t="s">
        <v>57</v>
      </c>
      <c r="B47" s="488" t="s">
        <v>58</v>
      </c>
      <c r="C47" s="489"/>
      <c r="D47" s="489"/>
      <c r="E47" s="490"/>
      <c r="F47" s="490"/>
      <c r="G47" s="491"/>
      <c r="H47" s="492"/>
      <c r="I47" s="493"/>
      <c r="J47" s="494"/>
      <c r="K47" s="493"/>
      <c r="L47" s="494"/>
      <c r="M47" s="493"/>
      <c r="N47" s="494"/>
      <c r="O47" s="493"/>
      <c r="P47" s="495"/>
      <c r="Q47" s="496"/>
    </row>
    <row r="48" spans="1:17" x14ac:dyDescent="0.3">
      <c r="A48" s="351" t="s">
        <v>115</v>
      </c>
      <c r="B48" s="352" t="s">
        <v>59</v>
      </c>
      <c r="C48" s="353"/>
      <c r="D48" s="353"/>
      <c r="E48" s="354"/>
      <c r="F48" s="354"/>
      <c r="G48" s="353"/>
      <c r="H48" s="355"/>
      <c r="I48" s="353"/>
      <c r="J48" s="356"/>
      <c r="K48" s="353"/>
      <c r="L48" s="356"/>
      <c r="M48" s="353"/>
      <c r="N48" s="356"/>
      <c r="O48" s="353"/>
      <c r="P48" s="357"/>
      <c r="Q48" s="406"/>
    </row>
    <row r="49" spans="1:17" x14ac:dyDescent="0.3">
      <c r="A49" s="299" t="s">
        <v>60</v>
      </c>
      <c r="B49" s="26" t="s">
        <v>39</v>
      </c>
      <c r="C49" s="51"/>
      <c r="D49" s="51"/>
      <c r="E49" s="28" t="s">
        <v>73</v>
      </c>
      <c r="F49" s="50"/>
      <c r="G49" s="54"/>
      <c r="H49" s="580"/>
      <c r="I49" s="55">
        <f t="shared" ref="I49:I52" si="16">+$F49*H49</f>
        <v>0</v>
      </c>
      <c r="J49" s="47"/>
      <c r="K49" s="55">
        <f t="shared" ref="K49:K52" si="17">+$F49*J49</f>
        <v>0</v>
      </c>
      <c r="L49" s="47"/>
      <c r="M49" s="55">
        <f t="shared" ref="M49:M52" si="18">+$F49*L49</f>
        <v>0</v>
      </c>
      <c r="N49" s="47"/>
      <c r="O49" s="55">
        <f t="shared" ref="O49:O52" si="19">+$F49*N49</f>
        <v>0</v>
      </c>
      <c r="P49" s="134">
        <f>SUM(I49+K49+M49+O49)</f>
        <v>0</v>
      </c>
      <c r="Q49" s="399" t="str">
        <f>IFERROR(P49/$P$120,"")</f>
        <v/>
      </c>
    </row>
    <row r="50" spans="1:17" x14ac:dyDescent="0.3">
      <c r="A50" s="299" t="s">
        <v>187</v>
      </c>
      <c r="B50" s="26" t="s">
        <v>185</v>
      </c>
      <c r="C50" s="51"/>
      <c r="D50" s="51"/>
      <c r="E50" s="28" t="s">
        <v>73</v>
      </c>
      <c r="F50" s="50"/>
      <c r="G50" s="54"/>
      <c r="H50" s="580"/>
      <c r="I50" s="55">
        <f t="shared" si="16"/>
        <v>0</v>
      </c>
      <c r="J50" s="47"/>
      <c r="K50" s="55">
        <f t="shared" si="17"/>
        <v>0</v>
      </c>
      <c r="L50" s="47"/>
      <c r="M50" s="55">
        <f t="shared" si="18"/>
        <v>0</v>
      </c>
      <c r="N50" s="47"/>
      <c r="O50" s="55">
        <f t="shared" si="19"/>
        <v>0</v>
      </c>
      <c r="P50" s="134">
        <f>SUM(I50+K50+M50+O50)</f>
        <v>0</v>
      </c>
      <c r="Q50" s="399" t="str">
        <f>IFERROR(P50/$P$120,"")</f>
        <v/>
      </c>
    </row>
    <row r="51" spans="1:17" x14ac:dyDescent="0.3">
      <c r="A51" s="299" t="s">
        <v>188</v>
      </c>
      <c r="B51" s="26" t="s">
        <v>186</v>
      </c>
      <c r="C51" s="51"/>
      <c r="D51" s="51"/>
      <c r="E51" s="28" t="s">
        <v>73</v>
      </c>
      <c r="F51" s="50"/>
      <c r="G51" s="54"/>
      <c r="H51" s="580"/>
      <c r="I51" s="55">
        <f t="shared" si="16"/>
        <v>0</v>
      </c>
      <c r="J51" s="47"/>
      <c r="K51" s="55">
        <f t="shared" si="17"/>
        <v>0</v>
      </c>
      <c r="L51" s="47"/>
      <c r="M51" s="55">
        <f t="shared" si="18"/>
        <v>0</v>
      </c>
      <c r="N51" s="47"/>
      <c r="O51" s="55">
        <f t="shared" si="19"/>
        <v>0</v>
      </c>
      <c r="P51" s="134">
        <f>SUM(I51+K51+M51+O51)</f>
        <v>0</v>
      </c>
      <c r="Q51" s="399" t="str">
        <f>IFERROR(P51/$P$120,"")</f>
        <v/>
      </c>
    </row>
    <row r="52" spans="1:17" x14ac:dyDescent="0.3">
      <c r="A52" s="299" t="s">
        <v>189</v>
      </c>
      <c r="B52" s="26" t="s">
        <v>190</v>
      </c>
      <c r="C52" s="51"/>
      <c r="D52" s="51"/>
      <c r="E52" s="28" t="s">
        <v>73</v>
      </c>
      <c r="F52" s="50"/>
      <c r="G52" s="54"/>
      <c r="H52" s="580"/>
      <c r="I52" s="55">
        <f t="shared" si="16"/>
        <v>0</v>
      </c>
      <c r="J52" s="47"/>
      <c r="K52" s="55">
        <f t="shared" si="17"/>
        <v>0</v>
      </c>
      <c r="L52" s="47"/>
      <c r="M52" s="55">
        <f t="shared" si="18"/>
        <v>0</v>
      </c>
      <c r="N52" s="47"/>
      <c r="O52" s="55">
        <f t="shared" si="19"/>
        <v>0</v>
      </c>
      <c r="P52" s="134">
        <f>SUM(I52+K52+M52+O52)</f>
        <v>0</v>
      </c>
      <c r="Q52" s="399" t="str">
        <f>IFERROR(P52/$P$120,"")</f>
        <v/>
      </c>
    </row>
    <row r="53" spans="1:17" ht="7.4" customHeight="1" x14ac:dyDescent="0.3">
      <c r="A53" s="308"/>
      <c r="B53" s="36"/>
      <c r="C53" s="75"/>
      <c r="D53" s="75"/>
      <c r="E53" s="27"/>
      <c r="F53" s="76"/>
      <c r="G53" s="54"/>
      <c r="H53" s="109"/>
      <c r="I53" s="55"/>
      <c r="J53" s="49"/>
      <c r="K53" s="55"/>
      <c r="L53" s="49"/>
      <c r="M53" s="55"/>
      <c r="N53" s="49"/>
      <c r="O53" s="55"/>
      <c r="P53" s="134"/>
      <c r="Q53" s="399"/>
    </row>
    <row r="54" spans="1:17" x14ac:dyDescent="0.3">
      <c r="A54" s="441" t="str">
        <f>"Subtotal "&amp;A48&amp;" ¦ "&amp;B48</f>
        <v>Subtotal Part 3.1 ¦ Fees Long-term experts</v>
      </c>
      <c r="B54" s="69"/>
      <c r="C54" s="70"/>
      <c r="D54" s="70"/>
      <c r="E54" s="61"/>
      <c r="F54" s="72"/>
      <c r="G54" s="62"/>
      <c r="H54" s="110"/>
      <c r="I54" s="63">
        <f>SUBTOTAL(9,I48:I53)</f>
        <v>0</v>
      </c>
      <c r="J54" s="63"/>
      <c r="K54" s="63">
        <f>SUBTOTAL(9,K48:K53)</f>
        <v>0</v>
      </c>
      <c r="L54" s="63"/>
      <c r="M54" s="63">
        <f>SUBTOTAL(9,M48:M53)</f>
        <v>0</v>
      </c>
      <c r="N54" s="63"/>
      <c r="O54" s="63">
        <f>SUBTOTAL(9,O48:O53)</f>
        <v>0</v>
      </c>
      <c r="P54" s="135">
        <f>IF(SUBTOTAL(9,P48:P53)=SUM(G54:O54),SUBTOTAL(9,P48:P53),"ERROR")</f>
        <v>0</v>
      </c>
      <c r="Q54" s="400" t="str">
        <f>IFERROR(P54/$P$120,"")</f>
        <v/>
      </c>
    </row>
    <row r="55" spans="1:17" ht="7.4" customHeight="1" x14ac:dyDescent="0.3">
      <c r="A55" s="301"/>
      <c r="B55" s="59"/>
      <c r="C55" s="60"/>
      <c r="D55" s="60"/>
      <c r="E55" s="86"/>
      <c r="F55" s="87"/>
      <c r="G55" s="88"/>
      <c r="H55" s="116"/>
      <c r="I55" s="89"/>
      <c r="J55" s="89"/>
      <c r="K55" s="89"/>
      <c r="L55" s="89"/>
      <c r="M55" s="89"/>
      <c r="N55" s="89"/>
      <c r="O55" s="89"/>
      <c r="P55" s="140"/>
      <c r="Q55" s="407"/>
    </row>
    <row r="56" spans="1:17" x14ac:dyDescent="0.3">
      <c r="A56" s="311" t="s">
        <v>116</v>
      </c>
      <c r="B56" s="53" t="s">
        <v>61</v>
      </c>
      <c r="C56" s="29"/>
      <c r="D56" s="29"/>
      <c r="E56" s="27"/>
      <c r="F56" s="23"/>
      <c r="G56" s="54"/>
      <c r="H56" s="109"/>
      <c r="I56" s="55"/>
      <c r="J56" s="49"/>
      <c r="K56" s="55"/>
      <c r="L56" s="49"/>
      <c r="M56" s="55"/>
      <c r="N56" s="49"/>
      <c r="O56" s="55"/>
      <c r="P56" s="134"/>
      <c r="Q56" s="399"/>
    </row>
    <row r="57" spans="1:17" x14ac:dyDescent="0.3">
      <c r="A57" s="299" t="s">
        <v>191</v>
      </c>
      <c r="B57" s="26" t="s">
        <v>37</v>
      </c>
      <c r="C57" s="29"/>
      <c r="D57" s="51"/>
      <c r="E57" s="28" t="s">
        <v>47</v>
      </c>
      <c r="F57" s="48"/>
      <c r="G57" s="54"/>
      <c r="H57" s="580"/>
      <c r="I57" s="55">
        <f t="shared" ref="I57:I59" si="20">+$F57*H57</f>
        <v>0</v>
      </c>
      <c r="J57" s="47"/>
      <c r="K57" s="55">
        <f t="shared" ref="K57:K59" si="21">+$F57*J57</f>
        <v>0</v>
      </c>
      <c r="L57" s="47"/>
      <c r="M57" s="55">
        <f t="shared" ref="M57:M59" si="22">+$F57*L57</f>
        <v>0</v>
      </c>
      <c r="N57" s="47"/>
      <c r="O57" s="55">
        <f t="shared" ref="O57:O59" si="23">+$F57*N57</f>
        <v>0</v>
      </c>
      <c r="P57" s="134">
        <f>SUM(I57+K57+M57+O57)</f>
        <v>0</v>
      </c>
      <c r="Q57" s="399" t="str">
        <f>IFERROR(P57/$P$120,"")</f>
        <v/>
      </c>
    </row>
    <row r="58" spans="1:17" x14ac:dyDescent="0.3">
      <c r="A58" s="299" t="s">
        <v>192</v>
      </c>
      <c r="B58" s="26" t="s">
        <v>224</v>
      </c>
      <c r="C58" s="29"/>
      <c r="D58" s="51"/>
      <c r="E58" s="28" t="s">
        <v>103</v>
      </c>
      <c r="F58" s="48"/>
      <c r="G58" s="54"/>
      <c r="H58" s="580"/>
      <c r="I58" s="55">
        <f t="shared" si="20"/>
        <v>0</v>
      </c>
      <c r="J58" s="47"/>
      <c r="K58" s="55">
        <f t="shared" si="21"/>
        <v>0</v>
      </c>
      <c r="L58" s="47"/>
      <c r="M58" s="55">
        <f t="shared" si="22"/>
        <v>0</v>
      </c>
      <c r="N58" s="47"/>
      <c r="O58" s="55">
        <f t="shared" si="23"/>
        <v>0</v>
      </c>
      <c r="P58" s="134">
        <f>SUM(I58+K58+M58+O58)</f>
        <v>0</v>
      </c>
      <c r="Q58" s="399" t="str">
        <f>IFERROR(P58/$P$120,"")</f>
        <v/>
      </c>
    </row>
    <row r="59" spans="1:17" x14ac:dyDescent="0.3">
      <c r="A59" s="299" t="s">
        <v>193</v>
      </c>
      <c r="B59" s="64" t="s">
        <v>38</v>
      </c>
      <c r="C59" s="65"/>
      <c r="D59" s="51"/>
      <c r="E59" s="28" t="s">
        <v>47</v>
      </c>
      <c r="F59" s="48"/>
      <c r="G59" s="67"/>
      <c r="H59" s="580"/>
      <c r="I59" s="55">
        <f t="shared" si="20"/>
        <v>0</v>
      </c>
      <c r="J59" s="47"/>
      <c r="K59" s="55">
        <f t="shared" si="21"/>
        <v>0</v>
      </c>
      <c r="L59" s="47"/>
      <c r="M59" s="55">
        <f t="shared" si="22"/>
        <v>0</v>
      </c>
      <c r="N59" s="47"/>
      <c r="O59" s="55">
        <f t="shared" si="23"/>
        <v>0</v>
      </c>
      <c r="P59" s="136">
        <f>SUM(I59+K59+M59+O59)</f>
        <v>0</v>
      </c>
      <c r="Q59" s="401" t="str">
        <f>IFERROR(P59/$P$120,"")</f>
        <v/>
      </c>
    </row>
    <row r="60" spans="1:17" ht="7.4" customHeight="1" x14ac:dyDescent="0.3">
      <c r="A60" s="309"/>
      <c r="B60" s="64"/>
      <c r="C60" s="65"/>
      <c r="D60" s="65"/>
      <c r="E60" s="66"/>
      <c r="F60" s="49"/>
      <c r="G60" s="67"/>
      <c r="H60" s="111"/>
      <c r="I60" s="74"/>
      <c r="J60" s="68"/>
      <c r="K60" s="74"/>
      <c r="L60" s="68"/>
      <c r="M60" s="74"/>
      <c r="N60" s="68"/>
      <c r="O60" s="74"/>
      <c r="P60" s="136"/>
      <c r="Q60" s="401"/>
    </row>
    <row r="61" spans="1:17" x14ac:dyDescent="0.3">
      <c r="A61" s="442" t="str">
        <f>"Subtotal "&amp;A56&amp;" ¦ "&amp;B56</f>
        <v>Subtotal Part 3.2 ¦ Reimbursable costs Long-term experts</v>
      </c>
      <c r="B61" s="71"/>
      <c r="C61" s="24"/>
      <c r="D61" s="24"/>
      <c r="E61" s="25"/>
      <c r="F61" s="73"/>
      <c r="G61" s="57"/>
      <c r="H61" s="112"/>
      <c r="I61" s="58">
        <f>SUBTOTAL(9,I56:I60)</f>
        <v>0</v>
      </c>
      <c r="J61" s="58"/>
      <c r="K61" s="58">
        <f>SUBTOTAL(9,K56:K60)</f>
        <v>0</v>
      </c>
      <c r="L61" s="58"/>
      <c r="M61" s="58">
        <f>SUBTOTAL(9,M56:M60)</f>
        <v>0</v>
      </c>
      <c r="N61" s="58"/>
      <c r="O61" s="58">
        <f>SUBTOTAL(9,O56:O60)</f>
        <v>0</v>
      </c>
      <c r="P61" s="137">
        <f>SUBTOTAL(9,P56:P60)</f>
        <v>0</v>
      </c>
      <c r="Q61" s="402" t="str">
        <f>IFERROR(P61/$P$120,"")</f>
        <v/>
      </c>
    </row>
    <row r="62" spans="1:17" ht="7.4" customHeight="1" x14ac:dyDescent="0.3">
      <c r="A62" s="305"/>
      <c r="B62" s="56"/>
      <c r="C62" s="29"/>
      <c r="D62" s="29"/>
      <c r="E62" s="27"/>
      <c r="F62" s="78"/>
      <c r="G62" s="79"/>
      <c r="H62" s="113"/>
      <c r="I62" s="80"/>
      <c r="J62" s="80"/>
      <c r="K62" s="80"/>
      <c r="L62" s="80"/>
      <c r="M62" s="80"/>
      <c r="N62" s="80"/>
      <c r="O62" s="80"/>
      <c r="P62" s="138"/>
      <c r="Q62" s="403"/>
    </row>
    <row r="63" spans="1:17" x14ac:dyDescent="0.3">
      <c r="A63" s="311" t="s">
        <v>117</v>
      </c>
      <c r="B63" s="53" t="s">
        <v>62</v>
      </c>
      <c r="C63" s="29"/>
      <c r="D63" s="29"/>
      <c r="E63" s="27"/>
      <c r="F63" s="23"/>
      <c r="G63" s="54"/>
      <c r="H63" s="109"/>
      <c r="I63" s="55"/>
      <c r="J63" s="49"/>
      <c r="K63" s="55"/>
      <c r="L63" s="49"/>
      <c r="M63" s="55"/>
      <c r="N63" s="49"/>
      <c r="O63" s="55"/>
      <c r="P63" s="134"/>
      <c r="Q63" s="399"/>
    </row>
    <row r="64" spans="1:17" x14ac:dyDescent="0.3">
      <c r="A64" s="302" t="s">
        <v>66</v>
      </c>
      <c r="B64" s="26" t="s">
        <v>69</v>
      </c>
      <c r="C64" s="29"/>
      <c r="D64" s="51"/>
      <c r="E64" s="28" t="s">
        <v>47</v>
      </c>
      <c r="F64" s="48"/>
      <c r="G64" s="54"/>
      <c r="H64" s="580"/>
      <c r="I64" s="55">
        <f t="shared" ref="I64:I66" si="24">+$F64*H64</f>
        <v>0</v>
      </c>
      <c r="J64" s="47"/>
      <c r="K64" s="55">
        <f t="shared" ref="K64:K66" si="25">+$F64*J64</f>
        <v>0</v>
      </c>
      <c r="L64" s="47"/>
      <c r="M64" s="55">
        <f t="shared" ref="M64:M66" si="26">+$F64*L64</f>
        <v>0</v>
      </c>
      <c r="N64" s="47"/>
      <c r="O64" s="55">
        <f t="shared" ref="O64:O66" si="27">+$F64*N64</f>
        <v>0</v>
      </c>
      <c r="P64" s="134">
        <f>SUM(I64+K64+M64+O64)</f>
        <v>0</v>
      </c>
      <c r="Q64" s="399" t="str">
        <f>IFERROR(P64/$P$120,"")</f>
        <v/>
      </c>
    </row>
    <row r="65" spans="1:17" x14ac:dyDescent="0.3">
      <c r="A65" s="302" t="s">
        <v>67</v>
      </c>
      <c r="B65" s="26" t="s">
        <v>70</v>
      </c>
      <c r="C65" s="29"/>
      <c r="D65" s="51"/>
      <c r="E65" s="28" t="s">
        <v>47</v>
      </c>
      <c r="F65" s="48"/>
      <c r="G65" s="54"/>
      <c r="H65" s="580"/>
      <c r="I65" s="55">
        <f t="shared" si="24"/>
        <v>0</v>
      </c>
      <c r="J65" s="47"/>
      <c r="K65" s="55">
        <f t="shared" si="25"/>
        <v>0</v>
      </c>
      <c r="L65" s="47"/>
      <c r="M65" s="55">
        <f t="shared" si="26"/>
        <v>0</v>
      </c>
      <c r="N65" s="47"/>
      <c r="O65" s="55">
        <f t="shared" si="27"/>
        <v>0</v>
      </c>
      <c r="P65" s="134">
        <f>SUM(I65+K65+M65+O65)</f>
        <v>0</v>
      </c>
      <c r="Q65" s="399" t="str">
        <f>IFERROR(P65/$P$120,"")</f>
        <v/>
      </c>
    </row>
    <row r="66" spans="1:17" x14ac:dyDescent="0.3">
      <c r="A66" s="302" t="s">
        <v>68</v>
      </c>
      <c r="B66" s="26" t="s">
        <v>63</v>
      </c>
      <c r="C66" s="29"/>
      <c r="D66" s="51"/>
      <c r="E66" s="28" t="s">
        <v>47</v>
      </c>
      <c r="F66" s="48"/>
      <c r="G66" s="54"/>
      <c r="H66" s="580"/>
      <c r="I66" s="55">
        <f t="shared" si="24"/>
        <v>0</v>
      </c>
      <c r="J66" s="47"/>
      <c r="K66" s="55">
        <f t="shared" si="25"/>
        <v>0</v>
      </c>
      <c r="L66" s="47"/>
      <c r="M66" s="55">
        <f t="shared" si="26"/>
        <v>0</v>
      </c>
      <c r="N66" s="47"/>
      <c r="O66" s="55">
        <f t="shared" si="27"/>
        <v>0</v>
      </c>
      <c r="P66" s="134">
        <f>SUM(I66+K66+M66+O66)</f>
        <v>0</v>
      </c>
      <c r="Q66" s="399" t="str">
        <f>IFERROR(P66/$P$120,"")</f>
        <v/>
      </c>
    </row>
    <row r="67" spans="1:17" x14ac:dyDescent="0.3">
      <c r="A67" s="302" t="s">
        <v>71</v>
      </c>
      <c r="B67" s="26" t="s">
        <v>64</v>
      </c>
      <c r="C67" s="29"/>
      <c r="D67" s="51"/>
      <c r="E67" s="28" t="s">
        <v>73</v>
      </c>
      <c r="F67" s="48"/>
      <c r="G67" s="54"/>
      <c r="H67" s="580"/>
      <c r="I67" s="55">
        <f t="shared" ref="I67:I68" si="28">+$F67*H67</f>
        <v>0</v>
      </c>
      <c r="J67" s="47"/>
      <c r="K67" s="55">
        <f t="shared" ref="K67:K68" si="29">+$F67*J67</f>
        <v>0</v>
      </c>
      <c r="L67" s="47"/>
      <c r="M67" s="55">
        <f t="shared" ref="M67:M68" si="30">+$F67*L67</f>
        <v>0</v>
      </c>
      <c r="N67" s="47"/>
      <c r="O67" s="55">
        <f t="shared" ref="O67:O68" si="31">+$F67*N67</f>
        <v>0</v>
      </c>
      <c r="P67" s="134">
        <f>SUM(I67+K67+M67+O67)</f>
        <v>0</v>
      </c>
      <c r="Q67" s="399" t="str">
        <f>IFERROR(P67/$P$120,"")</f>
        <v/>
      </c>
    </row>
    <row r="68" spans="1:17" x14ac:dyDescent="0.3">
      <c r="A68" s="302" t="s">
        <v>72</v>
      </c>
      <c r="B68" s="64" t="s">
        <v>65</v>
      </c>
      <c r="C68" s="65"/>
      <c r="D68" s="51"/>
      <c r="E68" s="28" t="s">
        <v>74</v>
      </c>
      <c r="F68" s="48"/>
      <c r="G68" s="67"/>
      <c r="H68" s="580"/>
      <c r="I68" s="55">
        <f t="shared" si="28"/>
        <v>0</v>
      </c>
      <c r="J68" s="47"/>
      <c r="K68" s="55">
        <f t="shared" si="29"/>
        <v>0</v>
      </c>
      <c r="L68" s="47"/>
      <c r="M68" s="55">
        <f t="shared" si="30"/>
        <v>0</v>
      </c>
      <c r="N68" s="47"/>
      <c r="O68" s="55">
        <f t="shared" si="31"/>
        <v>0</v>
      </c>
      <c r="P68" s="136">
        <f>SUM(I68+K68+M68+O68)</f>
        <v>0</v>
      </c>
      <c r="Q68" s="401" t="str">
        <f>IFERROR(P68/$P$120,"")</f>
        <v/>
      </c>
    </row>
    <row r="69" spans="1:17" x14ac:dyDescent="0.3">
      <c r="A69" s="309"/>
      <c r="B69" s="64"/>
      <c r="C69" s="65"/>
      <c r="D69" s="65"/>
      <c r="E69" s="66"/>
      <c r="F69" s="49"/>
      <c r="G69" s="67"/>
      <c r="H69" s="111"/>
      <c r="I69" s="74"/>
      <c r="J69" s="68"/>
      <c r="K69" s="74"/>
      <c r="L69" s="68"/>
      <c r="M69" s="74"/>
      <c r="N69" s="68"/>
      <c r="O69" s="74"/>
      <c r="P69" s="136"/>
      <c r="Q69" s="401"/>
    </row>
    <row r="70" spans="1:17" x14ac:dyDescent="0.3">
      <c r="A70" s="442" t="str">
        <f>"Subtotal "&amp;A63&amp;" ¦ "&amp;B63</f>
        <v>Subtotal Part 3.3 ¦ Reimbursable costs Expatriates</v>
      </c>
      <c r="B70" s="71"/>
      <c r="C70" s="24"/>
      <c r="D70" s="24"/>
      <c r="E70" s="25"/>
      <c r="F70" s="73"/>
      <c r="G70" s="57"/>
      <c r="H70" s="112"/>
      <c r="I70" s="58">
        <f>SUBTOTAL(9,I63:I68)</f>
        <v>0</v>
      </c>
      <c r="J70" s="58"/>
      <c r="K70" s="58">
        <f>SUBTOTAL(9,K63:K68)</f>
        <v>0</v>
      </c>
      <c r="L70" s="58"/>
      <c r="M70" s="58">
        <f>SUBTOTAL(9,M63:M68)</f>
        <v>0</v>
      </c>
      <c r="N70" s="58"/>
      <c r="O70" s="58">
        <f>SUBTOTAL(9,O63:O68)</f>
        <v>0</v>
      </c>
      <c r="P70" s="137">
        <f>SUBTOTAL(9,P63:P68)</f>
        <v>0</v>
      </c>
      <c r="Q70" s="402" t="str">
        <f>IFERROR(P70/$P$120,"")</f>
        <v/>
      </c>
    </row>
    <row r="71" spans="1:17" ht="7.4" customHeight="1" x14ac:dyDescent="0.3">
      <c r="A71" s="305"/>
      <c r="B71" s="56"/>
      <c r="C71" s="29"/>
      <c r="D71" s="29"/>
      <c r="E71" s="27"/>
      <c r="F71" s="78"/>
      <c r="G71" s="79"/>
      <c r="H71" s="113"/>
      <c r="I71" s="80"/>
      <c r="J71" s="80"/>
      <c r="K71" s="80"/>
      <c r="L71" s="80"/>
      <c r="M71" s="80"/>
      <c r="N71" s="80"/>
      <c r="O71" s="80"/>
      <c r="P71" s="138"/>
      <c r="Q71" s="403"/>
    </row>
    <row r="72" spans="1:17" x14ac:dyDescent="0.3">
      <c r="A72" s="310" t="s">
        <v>118</v>
      </c>
      <c r="B72" s="82" t="s">
        <v>75</v>
      </c>
      <c r="C72" s="83"/>
      <c r="D72" s="83"/>
      <c r="E72" s="84"/>
      <c r="F72" s="84"/>
      <c r="G72" s="83"/>
      <c r="H72" s="95"/>
      <c r="I72" s="83"/>
      <c r="J72" s="85"/>
      <c r="K72" s="83"/>
      <c r="L72" s="85"/>
      <c r="M72" s="83"/>
      <c r="N72" s="85"/>
      <c r="O72" s="83"/>
      <c r="P72" s="139"/>
      <c r="Q72" s="398"/>
    </row>
    <row r="73" spans="1:17" x14ac:dyDescent="0.3">
      <c r="A73" s="299" t="s">
        <v>76</v>
      </c>
      <c r="B73" s="26" t="s">
        <v>82</v>
      </c>
      <c r="C73" s="51"/>
      <c r="D73" s="51"/>
      <c r="E73" s="28" t="s">
        <v>103</v>
      </c>
      <c r="F73" s="50"/>
      <c r="G73" s="54"/>
      <c r="H73" s="580"/>
      <c r="I73" s="55">
        <f t="shared" ref="I73:I74" si="32">+$F73*H73</f>
        <v>0</v>
      </c>
      <c r="J73" s="47"/>
      <c r="K73" s="55">
        <f t="shared" ref="K73:K74" si="33">+$F73*J73</f>
        <v>0</v>
      </c>
      <c r="L73" s="47"/>
      <c r="M73" s="55">
        <f t="shared" ref="M73:M74" si="34">+$F73*L73</f>
        <v>0</v>
      </c>
      <c r="N73" s="47"/>
      <c r="O73" s="55">
        <f t="shared" ref="O73:O74" si="35">+$F73*N73</f>
        <v>0</v>
      </c>
      <c r="P73" s="134">
        <f>SUM(I73+K73+M73+O73)</f>
        <v>0</v>
      </c>
      <c r="Q73" s="399" t="str">
        <f>IFERROR(P73/$P$120,"")</f>
        <v/>
      </c>
    </row>
    <row r="74" spans="1:17" x14ac:dyDescent="0.3">
      <c r="A74" s="299" t="s">
        <v>77</v>
      </c>
      <c r="B74" s="26" t="s">
        <v>83</v>
      </c>
      <c r="C74" s="51"/>
      <c r="D74" s="51"/>
      <c r="E74" s="28" t="s">
        <v>103</v>
      </c>
      <c r="F74" s="50"/>
      <c r="G74" s="54"/>
      <c r="H74" s="580"/>
      <c r="I74" s="55">
        <f t="shared" si="32"/>
        <v>0</v>
      </c>
      <c r="J74" s="47"/>
      <c r="K74" s="55">
        <f t="shared" si="33"/>
        <v>0</v>
      </c>
      <c r="L74" s="47"/>
      <c r="M74" s="55">
        <f t="shared" si="34"/>
        <v>0</v>
      </c>
      <c r="N74" s="47"/>
      <c r="O74" s="55">
        <f t="shared" si="35"/>
        <v>0</v>
      </c>
      <c r="P74" s="134">
        <f>SUM(I74+K74+M74+O74)</f>
        <v>0</v>
      </c>
      <c r="Q74" s="399" t="str">
        <f>IFERROR(P74/$P$120,"")</f>
        <v/>
      </c>
    </row>
    <row r="75" spans="1:17" ht="7.4" customHeight="1" x14ac:dyDescent="0.3">
      <c r="A75" s="308"/>
      <c r="B75" s="36"/>
      <c r="C75" s="75"/>
      <c r="D75" s="75"/>
      <c r="E75" s="27"/>
      <c r="F75" s="76"/>
      <c r="G75" s="54"/>
      <c r="H75" s="109"/>
      <c r="I75" s="55"/>
      <c r="J75" s="49"/>
      <c r="K75" s="55"/>
      <c r="L75" s="49"/>
      <c r="M75" s="55"/>
      <c r="N75" s="49"/>
      <c r="O75" s="55"/>
      <c r="P75" s="134"/>
      <c r="Q75" s="399"/>
    </row>
    <row r="76" spans="1:17" x14ac:dyDescent="0.3">
      <c r="A76" s="442" t="str">
        <f>"Subtotal "&amp;A72&amp;" ¦ "&amp;B72</f>
        <v>Subtotal Part 3.4 ¦ Fees short-term experts</v>
      </c>
      <c r="B76" s="69"/>
      <c r="C76" s="70"/>
      <c r="D76" s="70"/>
      <c r="E76" s="61"/>
      <c r="F76" s="72"/>
      <c r="G76" s="62"/>
      <c r="H76" s="110"/>
      <c r="I76" s="63">
        <f>SUBTOTAL(9,I72:I75)</f>
        <v>0</v>
      </c>
      <c r="J76" s="63"/>
      <c r="K76" s="63">
        <f>SUBTOTAL(9,K72:K75)</f>
        <v>0</v>
      </c>
      <c r="L76" s="63"/>
      <c r="M76" s="63">
        <f>SUBTOTAL(9,M72:M75)</f>
        <v>0</v>
      </c>
      <c r="N76" s="63"/>
      <c r="O76" s="63">
        <f>SUBTOTAL(9,O72:O75)</f>
        <v>0</v>
      </c>
      <c r="P76" s="135">
        <f>IF(SUBTOTAL(9,P72:P75)=SUM(G76:O76),SUBTOTAL(9,P72:P75),"ERROR")</f>
        <v>0</v>
      </c>
      <c r="Q76" s="400" t="str">
        <f>IFERROR(P76/$P$120,"")</f>
        <v/>
      </c>
    </row>
    <row r="77" spans="1:17" ht="7.4" customHeight="1" x14ac:dyDescent="0.3">
      <c r="A77" s="301"/>
      <c r="B77" s="59"/>
      <c r="C77" s="60"/>
      <c r="D77" s="60"/>
      <c r="E77" s="86"/>
      <c r="F77" s="87"/>
      <c r="G77" s="88"/>
      <c r="H77" s="116"/>
      <c r="I77" s="89"/>
      <c r="J77" s="89"/>
      <c r="K77" s="89"/>
      <c r="L77" s="89"/>
      <c r="M77" s="89"/>
      <c r="N77" s="89"/>
      <c r="O77" s="89"/>
      <c r="P77" s="140"/>
      <c r="Q77" s="407"/>
    </row>
    <row r="78" spans="1:17" x14ac:dyDescent="0.3">
      <c r="A78" s="311" t="s">
        <v>119</v>
      </c>
      <c r="B78" s="53" t="s">
        <v>81</v>
      </c>
      <c r="C78" s="29"/>
      <c r="D78" s="29"/>
      <c r="E78" s="27"/>
      <c r="F78" s="23"/>
      <c r="G78" s="54"/>
      <c r="H78" s="109"/>
      <c r="I78" s="55"/>
      <c r="J78" s="49"/>
      <c r="K78" s="55"/>
      <c r="L78" s="49"/>
      <c r="M78" s="55"/>
      <c r="N78" s="49"/>
      <c r="O78" s="55"/>
      <c r="P78" s="134"/>
      <c r="Q78" s="399"/>
    </row>
    <row r="79" spans="1:17" x14ac:dyDescent="0.3">
      <c r="A79" s="302" t="s">
        <v>78</v>
      </c>
      <c r="B79" s="26" t="s">
        <v>37</v>
      </c>
      <c r="C79" s="29"/>
      <c r="D79" s="51"/>
      <c r="E79" s="28" t="s">
        <v>47</v>
      </c>
      <c r="F79" s="48"/>
      <c r="G79" s="54"/>
      <c r="H79" s="580"/>
      <c r="I79" s="55">
        <f t="shared" ref="I79:I81" si="36">+$F79*H79</f>
        <v>0</v>
      </c>
      <c r="J79" s="47"/>
      <c r="K79" s="55">
        <f t="shared" ref="K79:K81" si="37">+$F79*J79</f>
        <v>0</v>
      </c>
      <c r="L79" s="47"/>
      <c r="M79" s="55">
        <f t="shared" ref="M79:M81" si="38">+$F79*L79</f>
        <v>0</v>
      </c>
      <c r="N79" s="47"/>
      <c r="O79" s="55">
        <f t="shared" ref="O79:O81" si="39">+$F79*N79</f>
        <v>0</v>
      </c>
      <c r="P79" s="134">
        <f>SUM(I79+K79+M79+O79)</f>
        <v>0</v>
      </c>
      <c r="Q79" s="399" t="str">
        <f>IFERROR(P79/$P$120,"")</f>
        <v/>
      </c>
    </row>
    <row r="80" spans="1:17" x14ac:dyDescent="0.3">
      <c r="A80" s="302" t="s">
        <v>79</v>
      </c>
      <c r="B80" s="26" t="s">
        <v>224</v>
      </c>
      <c r="C80" s="29"/>
      <c r="D80" s="51"/>
      <c r="E80" s="28" t="s">
        <v>103</v>
      </c>
      <c r="F80" s="48"/>
      <c r="G80" s="54"/>
      <c r="H80" s="580"/>
      <c r="I80" s="55">
        <f t="shared" si="36"/>
        <v>0</v>
      </c>
      <c r="J80" s="47"/>
      <c r="K80" s="55">
        <f t="shared" si="37"/>
        <v>0</v>
      </c>
      <c r="L80" s="47"/>
      <c r="M80" s="55">
        <f t="shared" si="38"/>
        <v>0</v>
      </c>
      <c r="N80" s="47"/>
      <c r="O80" s="55">
        <f t="shared" si="39"/>
        <v>0</v>
      </c>
      <c r="P80" s="134">
        <f>SUM(I80+K80+M80+O80)</f>
        <v>0</v>
      </c>
      <c r="Q80" s="399" t="str">
        <f>IFERROR(P80/$P$120,"")</f>
        <v/>
      </c>
    </row>
    <row r="81" spans="1:17" x14ac:dyDescent="0.3">
      <c r="A81" s="303" t="s">
        <v>80</v>
      </c>
      <c r="B81" s="64" t="s">
        <v>38</v>
      </c>
      <c r="C81" s="65"/>
      <c r="D81" s="51"/>
      <c r="E81" s="28" t="s">
        <v>47</v>
      </c>
      <c r="F81" s="48"/>
      <c r="G81" s="67"/>
      <c r="H81" s="580"/>
      <c r="I81" s="55">
        <f t="shared" si="36"/>
        <v>0</v>
      </c>
      <c r="J81" s="47"/>
      <c r="K81" s="55">
        <f t="shared" si="37"/>
        <v>0</v>
      </c>
      <c r="L81" s="47"/>
      <c r="M81" s="55">
        <f t="shared" si="38"/>
        <v>0</v>
      </c>
      <c r="N81" s="47"/>
      <c r="O81" s="55">
        <f t="shared" si="39"/>
        <v>0</v>
      </c>
      <c r="P81" s="136">
        <f>SUM(I81+K81+M81+O81)</f>
        <v>0</v>
      </c>
      <c r="Q81" s="401" t="str">
        <f>IFERROR(P81/$P$120,"")</f>
        <v/>
      </c>
    </row>
    <row r="82" spans="1:17" ht="7.4" customHeight="1" x14ac:dyDescent="0.3">
      <c r="A82" s="309"/>
      <c r="B82" s="64"/>
      <c r="C82" s="65"/>
      <c r="D82" s="65"/>
      <c r="E82" s="66"/>
      <c r="F82" s="49"/>
      <c r="G82" s="67"/>
      <c r="H82" s="111"/>
      <c r="I82" s="74"/>
      <c r="J82" s="68"/>
      <c r="K82" s="74"/>
      <c r="L82" s="68"/>
      <c r="M82" s="74"/>
      <c r="N82" s="68"/>
      <c r="O82" s="74"/>
      <c r="P82" s="136"/>
      <c r="Q82" s="401"/>
    </row>
    <row r="83" spans="1:17" x14ac:dyDescent="0.3">
      <c r="A83" s="442" t="str">
        <f>"Subtotal "&amp;A78&amp;" ¦ "&amp;B78</f>
        <v>Subtotal Part 3.5 ¦ Reimbursable costs short-term experts</v>
      </c>
      <c r="B83" s="71"/>
      <c r="C83" s="24"/>
      <c r="D83" s="24"/>
      <c r="E83" s="25"/>
      <c r="F83" s="73"/>
      <c r="G83" s="57"/>
      <c r="H83" s="112"/>
      <c r="I83" s="58">
        <f>SUBTOTAL(9,I78:I82)</f>
        <v>0</v>
      </c>
      <c r="J83" s="58"/>
      <c r="K83" s="58">
        <f>SUBTOTAL(9,K78:K82)</f>
        <v>0</v>
      </c>
      <c r="L83" s="58"/>
      <c r="M83" s="58">
        <f>SUBTOTAL(9,M78:M82)</f>
        <v>0</v>
      </c>
      <c r="N83" s="58"/>
      <c r="O83" s="58">
        <f>SUBTOTAL(9,O78:O82)</f>
        <v>0</v>
      </c>
      <c r="P83" s="137">
        <f>SUBTOTAL(9,P78:P82)</f>
        <v>0</v>
      </c>
      <c r="Q83" s="402" t="str">
        <f>IFERROR(P83/$P$120,"")</f>
        <v/>
      </c>
    </row>
    <row r="84" spans="1:17" ht="7.4" customHeight="1" x14ac:dyDescent="0.3">
      <c r="A84" s="305"/>
      <c r="B84" s="56"/>
      <c r="C84" s="29"/>
      <c r="D84" s="29"/>
      <c r="E84" s="27"/>
      <c r="F84" s="78"/>
      <c r="G84" s="79"/>
      <c r="H84" s="113"/>
      <c r="I84" s="80"/>
      <c r="J84" s="80"/>
      <c r="K84" s="80"/>
      <c r="L84" s="80"/>
      <c r="M84" s="80"/>
      <c r="N84" s="80"/>
      <c r="O84" s="80"/>
      <c r="P84" s="138"/>
      <c r="Q84" s="403"/>
    </row>
    <row r="85" spans="1:17" x14ac:dyDescent="0.3">
      <c r="A85" s="310" t="s">
        <v>120</v>
      </c>
      <c r="B85" s="82" t="s">
        <v>84</v>
      </c>
      <c r="C85" s="83"/>
      <c r="D85" s="83"/>
      <c r="E85" s="84"/>
      <c r="F85" s="84"/>
      <c r="G85" s="83"/>
      <c r="H85" s="95"/>
      <c r="I85" s="83"/>
      <c r="J85" s="85"/>
      <c r="K85" s="83"/>
      <c r="L85" s="85"/>
      <c r="M85" s="83"/>
      <c r="N85" s="85"/>
      <c r="O85" s="83"/>
      <c r="P85" s="139"/>
      <c r="Q85" s="398"/>
    </row>
    <row r="86" spans="1:17" x14ac:dyDescent="0.3">
      <c r="A86" s="299" t="s">
        <v>85</v>
      </c>
      <c r="B86" s="26" t="s">
        <v>167</v>
      </c>
      <c r="C86" s="51"/>
      <c r="D86" s="51"/>
      <c r="E86" s="28" t="s">
        <v>103</v>
      </c>
      <c r="F86" s="50"/>
      <c r="G86" s="54"/>
      <c r="H86" s="580"/>
      <c r="I86" s="55">
        <f t="shared" ref="I86:I88" si="40">+$F86*H86</f>
        <v>0</v>
      </c>
      <c r="J86" s="47"/>
      <c r="K86" s="55">
        <f t="shared" ref="K86:K88" si="41">+$F86*J86</f>
        <v>0</v>
      </c>
      <c r="L86" s="47"/>
      <c r="M86" s="55">
        <f t="shared" ref="M86:M88" si="42">+$F86*L86</f>
        <v>0</v>
      </c>
      <c r="N86" s="47"/>
      <c r="O86" s="55">
        <f t="shared" ref="O86:O88" si="43">+$F86*N86</f>
        <v>0</v>
      </c>
      <c r="P86" s="134">
        <f>SUM(I86+K86+M86+O86)</f>
        <v>0</v>
      </c>
      <c r="Q86" s="399" t="str">
        <f>IFERROR(P86/$P$120,"")</f>
        <v/>
      </c>
    </row>
    <row r="87" spans="1:17" x14ac:dyDescent="0.3">
      <c r="A87" s="299" t="s">
        <v>86</v>
      </c>
      <c r="B87" s="26" t="s">
        <v>168</v>
      </c>
      <c r="C87" s="51"/>
      <c r="D87" s="51"/>
      <c r="E87" s="28" t="s">
        <v>103</v>
      </c>
      <c r="F87" s="50"/>
      <c r="G87" s="54"/>
      <c r="H87" s="580"/>
      <c r="I87" s="55">
        <f t="shared" si="40"/>
        <v>0</v>
      </c>
      <c r="J87" s="47"/>
      <c r="K87" s="55">
        <f t="shared" si="41"/>
        <v>0</v>
      </c>
      <c r="L87" s="47"/>
      <c r="M87" s="55">
        <f t="shared" si="42"/>
        <v>0</v>
      </c>
      <c r="N87" s="47"/>
      <c r="O87" s="55">
        <f t="shared" si="43"/>
        <v>0</v>
      </c>
      <c r="P87" s="134">
        <f>SUM(I87+K87+M87+O87)</f>
        <v>0</v>
      </c>
      <c r="Q87" s="399" t="str">
        <f>IFERROR(P87/$P$120,"")</f>
        <v/>
      </c>
    </row>
    <row r="88" spans="1:17" x14ac:dyDescent="0.3">
      <c r="A88" s="299" t="s">
        <v>194</v>
      </c>
      <c r="B88" s="26" t="s">
        <v>169</v>
      </c>
      <c r="C88" s="51"/>
      <c r="D88" s="51"/>
      <c r="E88" s="28" t="s">
        <v>103</v>
      </c>
      <c r="F88" s="50"/>
      <c r="G88" s="54"/>
      <c r="H88" s="580"/>
      <c r="I88" s="55">
        <f t="shared" si="40"/>
        <v>0</v>
      </c>
      <c r="J88" s="47"/>
      <c r="K88" s="55">
        <f t="shared" si="41"/>
        <v>0</v>
      </c>
      <c r="L88" s="47"/>
      <c r="M88" s="55">
        <f t="shared" si="42"/>
        <v>0</v>
      </c>
      <c r="N88" s="47"/>
      <c r="O88" s="55">
        <f t="shared" si="43"/>
        <v>0</v>
      </c>
      <c r="P88" s="134">
        <f>SUM(I88+K88+M88+O88)</f>
        <v>0</v>
      </c>
      <c r="Q88" s="399" t="str">
        <f>IFERROR(P88/$P$120,"")</f>
        <v/>
      </c>
    </row>
    <row r="89" spans="1:17" x14ac:dyDescent="0.3">
      <c r="A89" s="299" t="s">
        <v>195</v>
      </c>
      <c r="B89" s="26" t="s">
        <v>170</v>
      </c>
      <c r="C89" s="51"/>
      <c r="D89" s="51"/>
      <c r="E89" s="28" t="s">
        <v>103</v>
      </c>
      <c r="F89" s="50"/>
      <c r="G89" s="54"/>
      <c r="H89" s="580"/>
      <c r="I89" s="55">
        <f t="shared" ref="I89" si="44">+$F89*H89</f>
        <v>0</v>
      </c>
      <c r="J89" s="47"/>
      <c r="K89" s="55">
        <f t="shared" ref="K89" si="45">+$F89*J89</f>
        <v>0</v>
      </c>
      <c r="L89" s="47"/>
      <c r="M89" s="55">
        <f t="shared" ref="M89" si="46">+$F89*L89</f>
        <v>0</v>
      </c>
      <c r="N89" s="47"/>
      <c r="O89" s="55">
        <f t="shared" ref="O89" si="47">+$F89*N89</f>
        <v>0</v>
      </c>
      <c r="P89" s="134">
        <f>SUM(I89+K89+M89+O89)</f>
        <v>0</v>
      </c>
      <c r="Q89" s="399" t="str">
        <f>IFERROR(P89/$P$120,"")</f>
        <v/>
      </c>
    </row>
    <row r="90" spans="1:17" ht="7.4" customHeight="1" x14ac:dyDescent="0.3">
      <c r="A90" s="308"/>
      <c r="B90" s="36"/>
      <c r="C90" s="75"/>
      <c r="D90" s="75"/>
      <c r="E90" s="27"/>
      <c r="F90" s="76"/>
      <c r="G90" s="54"/>
      <c r="H90" s="109"/>
      <c r="I90" s="55"/>
      <c r="J90" s="49"/>
      <c r="K90" s="55"/>
      <c r="L90" s="49"/>
      <c r="M90" s="55"/>
      <c r="N90" s="49"/>
      <c r="O90" s="55"/>
      <c r="P90" s="134"/>
      <c r="Q90" s="399"/>
    </row>
    <row r="91" spans="1:17" x14ac:dyDescent="0.3">
      <c r="A91" s="442" t="str">
        <f>"Subtotal "&amp;A85&amp;" ¦ "&amp;B85</f>
        <v>Subtotal Part 3.6 ¦ Salaries of national support staff (effective costs)</v>
      </c>
      <c r="B91" s="69"/>
      <c r="C91" s="70"/>
      <c r="D91" s="70"/>
      <c r="E91" s="61"/>
      <c r="F91" s="72"/>
      <c r="G91" s="62"/>
      <c r="H91" s="110"/>
      <c r="I91" s="63">
        <f>SUBTOTAL(9,I85:I90)</f>
        <v>0</v>
      </c>
      <c r="J91" s="63"/>
      <c r="K91" s="63">
        <f>SUBTOTAL(9,K85:K90)</f>
        <v>0</v>
      </c>
      <c r="L91" s="63"/>
      <c r="M91" s="63">
        <f>SUBTOTAL(9,M85:M90)</f>
        <v>0</v>
      </c>
      <c r="N91" s="63"/>
      <c r="O91" s="63">
        <f>SUBTOTAL(9,O85:O90)</f>
        <v>0</v>
      </c>
      <c r="P91" s="135">
        <f>IF(SUBTOTAL(9,P85:P90)=SUM(G91:O91),SUBTOTAL(9,P85:P90),"ERROR")</f>
        <v>0</v>
      </c>
      <c r="Q91" s="400" t="str">
        <f>IFERROR(P91/$P$120,"")</f>
        <v/>
      </c>
    </row>
    <row r="92" spans="1:17" ht="6.65" customHeight="1" x14ac:dyDescent="0.3">
      <c r="A92" s="301"/>
      <c r="B92" s="59"/>
      <c r="C92" s="60"/>
      <c r="D92" s="60"/>
      <c r="E92" s="86"/>
      <c r="F92" s="87"/>
      <c r="G92" s="88"/>
      <c r="H92" s="116"/>
      <c r="I92" s="89"/>
      <c r="J92" s="89"/>
      <c r="K92" s="89"/>
      <c r="L92" s="89"/>
      <c r="M92" s="89"/>
      <c r="N92" s="89"/>
      <c r="O92" s="89"/>
      <c r="P92" s="140"/>
      <c r="Q92" s="407"/>
    </row>
    <row r="93" spans="1:17" x14ac:dyDescent="0.3">
      <c r="A93" s="312" t="s">
        <v>121</v>
      </c>
      <c r="B93" s="118" t="s">
        <v>90</v>
      </c>
      <c r="C93" s="54"/>
      <c r="D93" s="54"/>
      <c r="E93" s="27"/>
      <c r="F93" s="27"/>
      <c r="G93" s="54"/>
      <c r="H93" s="109"/>
      <c r="I93" s="55"/>
      <c r="J93" s="49"/>
      <c r="K93" s="55"/>
      <c r="L93" s="49"/>
      <c r="M93" s="55"/>
      <c r="N93" s="49"/>
      <c r="O93" s="55"/>
      <c r="P93" s="134"/>
      <c r="Q93" s="399"/>
    </row>
    <row r="94" spans="1:17" x14ac:dyDescent="0.3">
      <c r="A94" s="302" t="s">
        <v>87</v>
      </c>
      <c r="B94" s="26" t="s">
        <v>37</v>
      </c>
      <c r="C94" s="29"/>
      <c r="D94" s="51"/>
      <c r="E94" s="28" t="s">
        <v>47</v>
      </c>
      <c r="F94" s="48"/>
      <c r="G94" s="54"/>
      <c r="H94" s="580"/>
      <c r="I94" s="55">
        <f t="shared" ref="I94:I96" si="48">+$F94*H94</f>
        <v>0</v>
      </c>
      <c r="J94" s="47"/>
      <c r="K94" s="55">
        <f t="shared" ref="K94:K96" si="49">+$F94*J94</f>
        <v>0</v>
      </c>
      <c r="L94" s="47"/>
      <c r="M94" s="55">
        <f t="shared" ref="M94:M96" si="50">+$F94*L94</f>
        <v>0</v>
      </c>
      <c r="N94" s="47"/>
      <c r="O94" s="55">
        <f t="shared" ref="O94:O96" si="51">+$F94*N94</f>
        <v>0</v>
      </c>
      <c r="P94" s="134">
        <f>SUM(I94+K94+M94+O94)</f>
        <v>0</v>
      </c>
      <c r="Q94" s="399" t="str">
        <f>IFERROR(P94/$P$120,"")</f>
        <v/>
      </c>
    </row>
    <row r="95" spans="1:17" x14ac:dyDescent="0.3">
      <c r="A95" s="302" t="s">
        <v>88</v>
      </c>
      <c r="B95" s="26" t="s">
        <v>224</v>
      </c>
      <c r="C95" s="29"/>
      <c r="D95" s="51"/>
      <c r="E95" s="28" t="s">
        <v>103</v>
      </c>
      <c r="F95" s="48"/>
      <c r="G95" s="54"/>
      <c r="H95" s="580"/>
      <c r="I95" s="55">
        <f t="shared" si="48"/>
        <v>0</v>
      </c>
      <c r="J95" s="47"/>
      <c r="K95" s="55">
        <f t="shared" si="49"/>
        <v>0</v>
      </c>
      <c r="L95" s="47"/>
      <c r="M95" s="55">
        <f t="shared" si="50"/>
        <v>0</v>
      </c>
      <c r="N95" s="47"/>
      <c r="O95" s="55">
        <f t="shared" si="51"/>
        <v>0</v>
      </c>
      <c r="P95" s="134">
        <f>SUM(I95+K95+M95+O95)</f>
        <v>0</v>
      </c>
      <c r="Q95" s="399" t="str">
        <f>IFERROR(P95/$P$120,"")</f>
        <v/>
      </c>
    </row>
    <row r="96" spans="1:17" x14ac:dyDescent="0.3">
      <c r="A96" s="303" t="s">
        <v>89</v>
      </c>
      <c r="B96" s="64" t="s">
        <v>38</v>
      </c>
      <c r="C96" s="65"/>
      <c r="D96" s="51"/>
      <c r="E96" s="28" t="s">
        <v>47</v>
      </c>
      <c r="F96" s="48"/>
      <c r="G96" s="67"/>
      <c r="H96" s="580"/>
      <c r="I96" s="55">
        <f t="shared" si="48"/>
        <v>0</v>
      </c>
      <c r="J96" s="47"/>
      <c r="K96" s="55">
        <f t="shared" si="49"/>
        <v>0</v>
      </c>
      <c r="L96" s="47"/>
      <c r="M96" s="55">
        <f t="shared" si="50"/>
        <v>0</v>
      </c>
      <c r="N96" s="47"/>
      <c r="O96" s="55">
        <f t="shared" si="51"/>
        <v>0</v>
      </c>
      <c r="P96" s="136">
        <f>SUM(I96+K96+M96+O96)</f>
        <v>0</v>
      </c>
      <c r="Q96" s="401" t="str">
        <f>IFERROR(P96/#REF!,"")</f>
        <v/>
      </c>
    </row>
    <row r="97" spans="1:17" ht="7.4" customHeight="1" x14ac:dyDescent="0.3">
      <c r="A97" s="309"/>
      <c r="B97" s="64"/>
      <c r="C97" s="65"/>
      <c r="D97" s="65"/>
      <c r="E97" s="66"/>
      <c r="F97" s="49"/>
      <c r="G97" s="67"/>
      <c r="H97" s="111"/>
      <c r="I97" s="74"/>
      <c r="J97" s="68"/>
      <c r="K97" s="74"/>
      <c r="L97" s="68"/>
      <c r="M97" s="74"/>
      <c r="N97" s="68"/>
      <c r="O97" s="74"/>
      <c r="P97" s="136"/>
      <c r="Q97" s="401"/>
    </row>
    <row r="98" spans="1:17" x14ac:dyDescent="0.3">
      <c r="A98" s="442" t="str">
        <f>"Subtotal "&amp;A93&amp;" ¦ "&amp;B93</f>
        <v>Subtotal Part 3.7 ¦ Reimbursable costs national support staff</v>
      </c>
      <c r="B98" s="71"/>
      <c r="C98" s="24"/>
      <c r="D98" s="24"/>
      <c r="E98" s="25"/>
      <c r="F98" s="73"/>
      <c r="G98" s="57"/>
      <c r="H98" s="112"/>
      <c r="I98" s="58">
        <f>SUBTOTAL(9,I93:I97)</f>
        <v>0</v>
      </c>
      <c r="J98" s="58"/>
      <c r="K98" s="58">
        <f>SUBTOTAL(9,K93:K97)</f>
        <v>0</v>
      </c>
      <c r="L98" s="58"/>
      <c r="M98" s="58">
        <f>SUBTOTAL(9,M93:M97)</f>
        <v>0</v>
      </c>
      <c r="N98" s="58"/>
      <c r="O98" s="58">
        <f>SUBTOTAL(9,O93:O97)</f>
        <v>0</v>
      </c>
      <c r="P98" s="137">
        <f>SUBTOTAL(9,P93:P97)</f>
        <v>0</v>
      </c>
      <c r="Q98" s="402" t="str">
        <f>IFERROR(P98/$P$120,"")</f>
        <v/>
      </c>
    </row>
    <row r="99" spans="1:17" ht="7.4" customHeight="1" x14ac:dyDescent="0.3">
      <c r="A99" s="305"/>
      <c r="B99" s="56"/>
      <c r="C99" s="29"/>
      <c r="D99" s="29"/>
      <c r="E99" s="27"/>
      <c r="F99" s="78"/>
      <c r="G99" s="79"/>
      <c r="H99" s="113"/>
      <c r="I99" s="80"/>
      <c r="J99" s="80"/>
      <c r="K99" s="80"/>
      <c r="L99" s="80"/>
      <c r="M99" s="80"/>
      <c r="N99" s="80"/>
      <c r="O99" s="80"/>
      <c r="P99" s="138"/>
      <c r="Q99" s="403"/>
    </row>
    <row r="100" spans="1:17" x14ac:dyDescent="0.3">
      <c r="A100" s="313" t="s">
        <v>122</v>
      </c>
      <c r="B100" s="82" t="s">
        <v>94</v>
      </c>
      <c r="C100" s="83"/>
      <c r="D100" s="83"/>
      <c r="E100" s="84"/>
      <c r="F100" s="84"/>
      <c r="G100" s="83"/>
      <c r="H100" s="115"/>
      <c r="I100" s="91"/>
      <c r="J100" s="90"/>
      <c r="K100" s="91"/>
      <c r="L100" s="90"/>
      <c r="M100" s="91"/>
      <c r="N100" s="90"/>
      <c r="O100" s="91"/>
      <c r="P100" s="134"/>
      <c r="Q100" s="399"/>
    </row>
    <row r="101" spans="1:17" x14ac:dyDescent="0.3">
      <c r="A101" s="302" t="s">
        <v>91</v>
      </c>
      <c r="B101" s="26" t="s">
        <v>95</v>
      </c>
      <c r="C101" s="29"/>
      <c r="D101" s="51"/>
      <c r="E101" s="28" t="s">
        <v>98</v>
      </c>
      <c r="F101" s="48"/>
      <c r="G101" s="54"/>
      <c r="H101" s="580"/>
      <c r="I101" s="55">
        <f t="shared" ref="I101:I103" si="52">+$F101*H101</f>
        <v>0</v>
      </c>
      <c r="J101" s="47"/>
      <c r="K101" s="55">
        <f t="shared" ref="K101:K103" si="53">+$F101*J101</f>
        <v>0</v>
      </c>
      <c r="L101" s="47"/>
      <c r="M101" s="55">
        <f t="shared" ref="M101:M103" si="54">+$F101*L101</f>
        <v>0</v>
      </c>
      <c r="N101" s="47"/>
      <c r="O101" s="55">
        <f t="shared" ref="O101:O103" si="55">+$F101*N101</f>
        <v>0</v>
      </c>
      <c r="P101" s="134">
        <f>SUM(I101+K101+M101+O101)</f>
        <v>0</v>
      </c>
      <c r="Q101" s="399" t="str">
        <f>IFERROR(P101/$P$120,"")</f>
        <v/>
      </c>
    </row>
    <row r="102" spans="1:17" x14ac:dyDescent="0.3">
      <c r="A102" s="302" t="s">
        <v>92</v>
      </c>
      <c r="B102" s="26" t="s">
        <v>96</v>
      </c>
      <c r="C102" s="29"/>
      <c r="D102" s="51"/>
      <c r="E102" s="28" t="s">
        <v>98</v>
      </c>
      <c r="F102" s="48"/>
      <c r="G102" s="54"/>
      <c r="H102" s="580"/>
      <c r="I102" s="55">
        <f t="shared" si="52"/>
        <v>0</v>
      </c>
      <c r="J102" s="47"/>
      <c r="K102" s="55">
        <f t="shared" si="53"/>
        <v>0</v>
      </c>
      <c r="L102" s="47"/>
      <c r="M102" s="55">
        <f t="shared" si="54"/>
        <v>0</v>
      </c>
      <c r="N102" s="47"/>
      <c r="O102" s="55">
        <f t="shared" si="55"/>
        <v>0</v>
      </c>
      <c r="P102" s="134">
        <f>SUM(I102+K102+M102+O102)</f>
        <v>0</v>
      </c>
      <c r="Q102" s="399" t="str">
        <f>IFERROR(P102/$P$120,"")</f>
        <v/>
      </c>
    </row>
    <row r="103" spans="1:17" x14ac:dyDescent="0.3">
      <c r="A103" s="303" t="s">
        <v>93</v>
      </c>
      <c r="B103" s="64" t="s">
        <v>166</v>
      </c>
      <c r="C103" s="65"/>
      <c r="D103" s="51"/>
      <c r="E103" s="28" t="s">
        <v>98</v>
      </c>
      <c r="F103" s="48"/>
      <c r="G103" s="67"/>
      <c r="H103" s="580"/>
      <c r="I103" s="55">
        <f t="shared" si="52"/>
        <v>0</v>
      </c>
      <c r="J103" s="47"/>
      <c r="K103" s="55">
        <f t="shared" si="53"/>
        <v>0</v>
      </c>
      <c r="L103" s="47"/>
      <c r="M103" s="55">
        <f t="shared" si="54"/>
        <v>0</v>
      </c>
      <c r="N103" s="47"/>
      <c r="O103" s="55">
        <f t="shared" si="55"/>
        <v>0</v>
      </c>
      <c r="P103" s="136">
        <f>SUM(I103+K103+M103+O103)</f>
        <v>0</v>
      </c>
      <c r="Q103" s="401" t="str">
        <f>IFERROR(P103/$P$120,"")</f>
        <v/>
      </c>
    </row>
    <row r="104" spans="1:17" ht="7.4" customHeight="1" x14ac:dyDescent="0.3">
      <c r="A104" s="309"/>
      <c r="B104" s="64"/>
      <c r="C104" s="65"/>
      <c r="D104" s="65"/>
      <c r="E104" s="66"/>
      <c r="F104" s="49"/>
      <c r="G104" s="67"/>
      <c r="H104" s="111"/>
      <c r="I104" s="74"/>
      <c r="J104" s="68"/>
      <c r="K104" s="74"/>
      <c r="L104" s="68"/>
      <c r="M104" s="74"/>
      <c r="N104" s="68"/>
      <c r="O104" s="74"/>
      <c r="P104" s="136"/>
      <c r="Q104" s="401"/>
    </row>
    <row r="105" spans="1:17" x14ac:dyDescent="0.3">
      <c r="A105" s="442" t="str">
        <f>"Subtotal "&amp;A100&amp;" ¦ "&amp;B100</f>
        <v>Subtotal Part 3.8 ¦ Purchase of equipment for Project Implementation Unit - PIU (effective costs)</v>
      </c>
      <c r="B105" s="71"/>
      <c r="C105" s="24"/>
      <c r="D105" s="24"/>
      <c r="E105" s="25"/>
      <c r="F105" s="73"/>
      <c r="G105" s="57"/>
      <c r="H105" s="112"/>
      <c r="I105" s="58">
        <f>SUBTOTAL(9,I100:I104)</f>
        <v>0</v>
      </c>
      <c r="J105" s="58"/>
      <c r="K105" s="58">
        <f>SUBTOTAL(9,K100:K104)</f>
        <v>0</v>
      </c>
      <c r="L105" s="58"/>
      <c r="M105" s="58">
        <f>SUBTOTAL(9,M100:M104)</f>
        <v>0</v>
      </c>
      <c r="N105" s="58"/>
      <c r="O105" s="58">
        <f>SUBTOTAL(9,O100:O104)</f>
        <v>0</v>
      </c>
      <c r="P105" s="137">
        <f>SUBTOTAL(9,P100:P104)</f>
        <v>0</v>
      </c>
      <c r="Q105" s="402" t="str">
        <f>IFERROR(P105/$P$120,"")</f>
        <v/>
      </c>
    </row>
    <row r="106" spans="1:17" ht="7.4" customHeight="1" x14ac:dyDescent="0.3">
      <c r="A106" s="443"/>
      <c r="B106" s="56"/>
      <c r="C106" s="29"/>
      <c r="D106" s="29"/>
      <c r="E106" s="27"/>
      <c r="F106" s="78"/>
      <c r="G106" s="79"/>
      <c r="H106" s="113"/>
      <c r="I106" s="80"/>
      <c r="J106" s="80"/>
      <c r="K106" s="80"/>
      <c r="L106" s="80"/>
      <c r="M106" s="80"/>
      <c r="N106" s="80"/>
      <c r="O106" s="80"/>
      <c r="P106" s="138"/>
      <c r="Q106" s="403"/>
    </row>
    <row r="107" spans="1:17" x14ac:dyDescent="0.3">
      <c r="A107" s="313" t="s">
        <v>123</v>
      </c>
      <c r="B107" s="82" t="s">
        <v>99</v>
      </c>
      <c r="C107" s="83"/>
      <c r="D107" s="83"/>
      <c r="E107" s="84"/>
      <c r="F107" s="84"/>
      <c r="G107" s="83"/>
      <c r="H107" s="115"/>
      <c r="I107" s="91"/>
      <c r="J107" s="90"/>
      <c r="K107" s="91"/>
      <c r="L107" s="90"/>
      <c r="M107" s="91"/>
      <c r="N107" s="90"/>
      <c r="O107" s="91"/>
      <c r="P107" s="134"/>
      <c r="Q107" s="399"/>
    </row>
    <row r="108" spans="1:17" x14ac:dyDescent="0.3">
      <c r="A108" s="302" t="s">
        <v>100</v>
      </c>
      <c r="B108" s="26" t="s">
        <v>157</v>
      </c>
      <c r="C108" s="29"/>
      <c r="D108" s="51"/>
      <c r="E108" s="28" t="s">
        <v>73</v>
      </c>
      <c r="F108" s="48"/>
      <c r="G108" s="54"/>
      <c r="H108" s="580"/>
      <c r="I108" s="55">
        <f t="shared" ref="I108:I113" si="56">+$F108*H108</f>
        <v>0</v>
      </c>
      <c r="J108" s="47"/>
      <c r="K108" s="55">
        <f t="shared" ref="K108:K113" si="57">+$F108*J108</f>
        <v>0</v>
      </c>
      <c r="L108" s="47"/>
      <c r="M108" s="55">
        <f t="shared" ref="M108:M113" si="58">+$F108*L108</f>
        <v>0</v>
      </c>
      <c r="N108" s="47"/>
      <c r="O108" s="55">
        <f t="shared" ref="O108:O113" si="59">+$F108*N108</f>
        <v>0</v>
      </c>
      <c r="P108" s="134">
        <f>SUM(I108+K108+M108+O108)</f>
        <v>0</v>
      </c>
      <c r="Q108" s="399" t="str">
        <f>IFERROR(P108/$P$120,"")</f>
        <v/>
      </c>
    </row>
    <row r="109" spans="1:17" x14ac:dyDescent="0.3">
      <c r="A109" s="302" t="s">
        <v>101</v>
      </c>
      <c r="B109" s="26" t="s">
        <v>158</v>
      </c>
      <c r="C109" s="29"/>
      <c r="D109" s="51"/>
      <c r="E109" s="28" t="s">
        <v>73</v>
      </c>
      <c r="F109" s="48"/>
      <c r="G109" s="54"/>
      <c r="H109" s="580"/>
      <c r="I109" s="55">
        <f t="shared" si="56"/>
        <v>0</v>
      </c>
      <c r="J109" s="47"/>
      <c r="K109" s="55">
        <f t="shared" si="57"/>
        <v>0</v>
      </c>
      <c r="L109" s="47"/>
      <c r="M109" s="55">
        <f t="shared" si="58"/>
        <v>0</v>
      </c>
      <c r="N109" s="47"/>
      <c r="O109" s="55">
        <f t="shared" si="59"/>
        <v>0</v>
      </c>
      <c r="P109" s="134">
        <f>SUM(I109+K109+M109+O109)</f>
        <v>0</v>
      </c>
      <c r="Q109" s="399" t="str">
        <f>IFERROR(P109/$P$120,"")</f>
        <v/>
      </c>
    </row>
    <row r="110" spans="1:17" x14ac:dyDescent="0.3">
      <c r="A110" s="302" t="s">
        <v>102</v>
      </c>
      <c r="B110" s="26" t="s">
        <v>159</v>
      </c>
      <c r="C110" s="29"/>
      <c r="D110" s="51"/>
      <c r="E110" s="28" t="s">
        <v>73</v>
      </c>
      <c r="F110" s="48"/>
      <c r="G110" s="54"/>
      <c r="H110" s="580"/>
      <c r="I110" s="55">
        <f t="shared" si="56"/>
        <v>0</v>
      </c>
      <c r="J110" s="47"/>
      <c r="K110" s="55">
        <f t="shared" si="57"/>
        <v>0</v>
      </c>
      <c r="L110" s="47"/>
      <c r="M110" s="55">
        <f t="shared" si="58"/>
        <v>0</v>
      </c>
      <c r="N110" s="47"/>
      <c r="O110" s="55">
        <f t="shared" si="59"/>
        <v>0</v>
      </c>
      <c r="P110" s="134">
        <f t="shared" ref="P110:P111" si="60">SUM(I110+K110+M110+O110)</f>
        <v>0</v>
      </c>
      <c r="Q110" s="399" t="str">
        <f t="shared" ref="Q110:Q111" si="61">IFERROR(P110/$P$120,"")</f>
        <v/>
      </c>
    </row>
    <row r="111" spans="1:17" x14ac:dyDescent="0.3">
      <c r="A111" s="302" t="s">
        <v>163</v>
      </c>
      <c r="B111" s="26" t="s">
        <v>160</v>
      </c>
      <c r="C111" s="29"/>
      <c r="D111" s="51"/>
      <c r="E111" s="28" t="s">
        <v>73</v>
      </c>
      <c r="F111" s="48"/>
      <c r="G111" s="54"/>
      <c r="H111" s="580"/>
      <c r="I111" s="55">
        <f t="shared" si="56"/>
        <v>0</v>
      </c>
      <c r="J111" s="47"/>
      <c r="K111" s="55">
        <f t="shared" si="57"/>
        <v>0</v>
      </c>
      <c r="L111" s="47"/>
      <c r="M111" s="55">
        <f t="shared" si="58"/>
        <v>0</v>
      </c>
      <c r="N111" s="47"/>
      <c r="O111" s="55">
        <f t="shared" si="59"/>
        <v>0</v>
      </c>
      <c r="P111" s="134">
        <f t="shared" si="60"/>
        <v>0</v>
      </c>
      <c r="Q111" s="399" t="str">
        <f t="shared" si="61"/>
        <v/>
      </c>
    </row>
    <row r="112" spans="1:17" x14ac:dyDescent="0.3">
      <c r="A112" s="302" t="s">
        <v>164</v>
      </c>
      <c r="B112" s="26" t="s">
        <v>253</v>
      </c>
      <c r="C112" s="29"/>
      <c r="D112" s="51"/>
      <c r="E112" s="28" t="s">
        <v>74</v>
      </c>
      <c r="F112" s="48"/>
      <c r="G112" s="54"/>
      <c r="H112" s="580"/>
      <c r="I112" s="55">
        <f t="shared" si="56"/>
        <v>0</v>
      </c>
      <c r="J112" s="47"/>
      <c r="K112" s="55">
        <f t="shared" si="57"/>
        <v>0</v>
      </c>
      <c r="L112" s="47"/>
      <c r="M112" s="55">
        <f t="shared" si="58"/>
        <v>0</v>
      </c>
      <c r="N112" s="47"/>
      <c r="O112" s="55">
        <f t="shared" si="59"/>
        <v>0</v>
      </c>
      <c r="P112" s="134">
        <f>SUM(I112+K112+M112+O112)</f>
        <v>0</v>
      </c>
      <c r="Q112" s="399" t="str">
        <f>IFERROR(P112/$P$120,"")</f>
        <v/>
      </c>
    </row>
    <row r="113" spans="1:17" x14ac:dyDescent="0.3">
      <c r="A113" s="302" t="s">
        <v>165</v>
      </c>
      <c r="B113" s="64" t="s">
        <v>162</v>
      </c>
      <c r="C113" s="65"/>
      <c r="D113" s="51"/>
      <c r="E113" s="28" t="s">
        <v>74</v>
      </c>
      <c r="F113" s="48"/>
      <c r="G113" s="67"/>
      <c r="H113" s="580"/>
      <c r="I113" s="55">
        <f t="shared" si="56"/>
        <v>0</v>
      </c>
      <c r="J113" s="47"/>
      <c r="K113" s="55">
        <f t="shared" si="57"/>
        <v>0</v>
      </c>
      <c r="L113" s="47"/>
      <c r="M113" s="55">
        <f t="shared" si="58"/>
        <v>0</v>
      </c>
      <c r="N113" s="47"/>
      <c r="O113" s="55">
        <f t="shared" si="59"/>
        <v>0</v>
      </c>
      <c r="P113" s="136">
        <f>SUM(I113+K113+M113+O113)</f>
        <v>0</v>
      </c>
      <c r="Q113" s="401" t="str">
        <f>IFERROR(P113/$P$120,"")</f>
        <v/>
      </c>
    </row>
    <row r="114" spans="1:17" ht="7.4" customHeight="1" x14ac:dyDescent="0.3">
      <c r="A114" s="309"/>
      <c r="B114" s="64"/>
      <c r="C114" s="65"/>
      <c r="D114" s="65"/>
      <c r="E114" s="66"/>
      <c r="F114" s="49"/>
      <c r="G114" s="67"/>
      <c r="H114" s="111"/>
      <c r="I114" s="74"/>
      <c r="J114" s="68"/>
      <c r="K114" s="74"/>
      <c r="L114" s="68"/>
      <c r="M114" s="74"/>
      <c r="N114" s="68"/>
      <c r="O114" s="74"/>
      <c r="P114" s="136"/>
      <c r="Q114" s="401"/>
    </row>
    <row r="115" spans="1:17" x14ac:dyDescent="0.3">
      <c r="A115" s="442" t="str">
        <f>"Subtotal "&amp;A107&amp;" ¦ "&amp;B107</f>
        <v>Subtotal Part 3.9 ¦ Operating costs PIU (effective costs)</v>
      </c>
      <c r="B115" s="71"/>
      <c r="C115" s="24"/>
      <c r="D115" s="24"/>
      <c r="E115" s="25"/>
      <c r="F115" s="73"/>
      <c r="G115" s="57"/>
      <c r="H115" s="112"/>
      <c r="I115" s="58">
        <f>SUBTOTAL(9,I107:I114)</f>
        <v>0</v>
      </c>
      <c r="J115" s="58"/>
      <c r="K115" s="58">
        <f>SUBTOTAL(9,K107:K114)</f>
        <v>0</v>
      </c>
      <c r="L115" s="58"/>
      <c r="M115" s="58">
        <f>SUBTOTAL(9,M107:M114)</f>
        <v>0</v>
      </c>
      <c r="N115" s="58"/>
      <c r="O115" s="58">
        <f>SUBTOTAL(9,O107:O114)</f>
        <v>0</v>
      </c>
      <c r="P115" s="137">
        <f>SUBTOTAL(9,P107:P114)</f>
        <v>0</v>
      </c>
      <c r="Q115" s="402" t="str">
        <f>IFERROR(P115/$P$120,"")</f>
        <v/>
      </c>
    </row>
    <row r="116" spans="1:17" ht="7.4" customHeight="1" x14ac:dyDescent="0.3">
      <c r="A116" s="301"/>
      <c r="B116" s="59"/>
      <c r="C116" s="60"/>
      <c r="D116" s="60"/>
      <c r="E116" s="86"/>
      <c r="F116" s="87"/>
      <c r="G116" s="88"/>
      <c r="H116" s="116"/>
      <c r="I116" s="89"/>
      <c r="J116" s="89"/>
      <c r="K116" s="89"/>
      <c r="L116" s="89"/>
      <c r="M116" s="89"/>
      <c r="N116" s="89"/>
      <c r="O116" s="89"/>
      <c r="P116" s="140"/>
      <c r="Q116" s="407"/>
    </row>
    <row r="117" spans="1:17" x14ac:dyDescent="0.3">
      <c r="A117" s="452" t="str">
        <f>"Total Part 3" &amp;" ¦ "&amp;B47</f>
        <v>Total Part 3 ¦  Project Management / Implementation</v>
      </c>
      <c r="B117" s="292"/>
      <c r="C117" s="349"/>
      <c r="D117" s="349"/>
      <c r="E117" s="350"/>
      <c r="F117" s="293"/>
      <c r="G117" s="373"/>
      <c r="H117" s="294"/>
      <c r="I117" s="368">
        <f>SUBTOTAL(9,I47:I116)</f>
        <v>0</v>
      </c>
      <c r="J117" s="368"/>
      <c r="K117" s="368">
        <f>SUBTOTAL(9,K47:K116)</f>
        <v>0</v>
      </c>
      <c r="L117" s="368"/>
      <c r="M117" s="368">
        <f>SUBTOTAL(9,M47:M116)</f>
        <v>0</v>
      </c>
      <c r="N117" s="368"/>
      <c r="O117" s="368">
        <f>SUBTOTAL(9,O47:O116)</f>
        <v>0</v>
      </c>
      <c r="P117" s="369">
        <f>SUBTOTAL(9,P47:P116)</f>
        <v>0</v>
      </c>
      <c r="Q117" s="400" t="str">
        <f>IFERROR(P117/$P$120,"")</f>
        <v/>
      </c>
    </row>
    <row r="118" spans="1:17" x14ac:dyDescent="0.3">
      <c r="A118" s="476" t="s">
        <v>113</v>
      </c>
      <c r="B118" s="370"/>
      <c r="C118" s="371"/>
      <c r="D118" s="371"/>
      <c r="E118" s="372"/>
      <c r="F118" s="158"/>
      <c r="G118" s="374"/>
      <c r="H118" s="117"/>
      <c r="I118" s="124" t="str">
        <f>IFERROR(I117/$P$117,"")</f>
        <v/>
      </c>
      <c r="J118" s="125"/>
      <c r="K118" s="124" t="str">
        <f>IFERROR(K117/$P$117,"")</f>
        <v/>
      </c>
      <c r="L118" s="125"/>
      <c r="M118" s="124" t="str">
        <f>IFERROR(M117/$P$117,"")</f>
        <v/>
      </c>
      <c r="N118" s="125"/>
      <c r="O118" s="124" t="str">
        <f>IFERROR(O117/$P$117,"")</f>
        <v/>
      </c>
      <c r="P118" s="141"/>
      <c r="Q118" s="404"/>
    </row>
    <row r="119" spans="1:17" ht="6" customHeight="1" x14ac:dyDescent="0.3">
      <c r="A119" s="307"/>
      <c r="B119" s="31"/>
      <c r="C119" s="29"/>
      <c r="D119" s="29"/>
      <c r="E119" s="23"/>
      <c r="F119" s="32"/>
      <c r="G119" s="33"/>
      <c r="H119" s="114"/>
      <c r="I119" s="34"/>
      <c r="J119" s="35"/>
      <c r="K119" s="34"/>
      <c r="L119" s="35"/>
      <c r="M119" s="34"/>
      <c r="N119" s="35"/>
      <c r="O119" s="34"/>
      <c r="P119" s="107"/>
      <c r="Q119" s="405"/>
    </row>
    <row r="120" spans="1:17" s="1" customFormat="1" ht="15.5" x14ac:dyDescent="0.35">
      <c r="A120" s="508" t="str">
        <f>"Total" &amp;" ¦ "&amp;A8</f>
        <v>Total ¦ Coordination funds (Part 1 - 3)</v>
      </c>
      <c r="B120" s="148"/>
      <c r="C120" s="149"/>
      <c r="D120" s="149"/>
      <c r="E120" s="150"/>
      <c r="F120" s="151"/>
      <c r="G120" s="375"/>
      <c r="H120" s="145"/>
      <c r="I120" s="146">
        <f>+I117+I44+I26</f>
        <v>0</v>
      </c>
      <c r="J120" s="146"/>
      <c r="K120" s="146">
        <f>+K117+K44+K26</f>
        <v>0</v>
      </c>
      <c r="L120" s="146"/>
      <c r="M120" s="146">
        <f>+M117+M44+M26</f>
        <v>0</v>
      </c>
      <c r="N120" s="146"/>
      <c r="O120" s="146">
        <f>+O117+O44+O26</f>
        <v>0</v>
      </c>
      <c r="P120" s="147">
        <f>+P117+P44+P26</f>
        <v>0</v>
      </c>
      <c r="Q120" s="408" t="str">
        <f>IFERROR(P120/$P$120,"")</f>
        <v/>
      </c>
    </row>
    <row r="121" spans="1:17" x14ac:dyDescent="0.3">
      <c r="A121" s="509" t="s">
        <v>113</v>
      </c>
      <c r="B121" s="157"/>
      <c r="C121" s="157"/>
      <c r="D121" s="157"/>
      <c r="E121" s="157"/>
      <c r="F121" s="158"/>
      <c r="G121" s="374"/>
      <c r="H121" s="117"/>
      <c r="I121" s="124" t="str">
        <f>IFERROR(I120/$P$120,"")</f>
        <v/>
      </c>
      <c r="J121" s="125"/>
      <c r="K121" s="124" t="str">
        <f>IFERROR(K120/$P$120,"")</f>
        <v/>
      </c>
      <c r="L121" s="125"/>
      <c r="M121" s="124" t="str">
        <f>IFERROR(M120/$P$120,"")</f>
        <v/>
      </c>
      <c r="N121" s="125"/>
      <c r="O121" s="124" t="str">
        <f>IFERROR(O120/$P$120,"")</f>
        <v/>
      </c>
      <c r="P121" s="141" t="str">
        <f>IFERROR(P120/$P$120,"")</f>
        <v/>
      </c>
      <c r="Q121" s="409"/>
    </row>
  </sheetData>
  <autoFilter ref="A9:Q121" xr:uid="{00000000-0009-0000-0000-000002000000}"/>
  <mergeCells count="3">
    <mergeCell ref="J4:K4"/>
    <mergeCell ref="J5:K5"/>
    <mergeCell ref="J6:K6"/>
  </mergeCells>
  <phoneticPr fontId="49" type="noConversion"/>
  <conditionalFormatting sqref="E28 E46 E119">
    <cfRule type="cellIs" dxfId="2" priority="10" stopIfTrue="1" operator="equal">
      <formula>0</formula>
    </cfRule>
  </conditionalFormatting>
  <pageMargins left="0.39370078740157483" right="0.39370078740157483" top="0.19685039370078741" bottom="0.39370078740157483" header="0.31496062992125984" footer="0.31496062992125984"/>
  <pageSetup paperSize="9" scale="68" fitToHeight="0" orientation="landscape" r:id="rId1"/>
  <rowBreaks count="2" manualBreakCount="2">
    <brk id="55" max="16" man="1"/>
    <brk id="106" max="1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Data!$F$2:$F$7</xm:f>
          </x14:formula1>
          <xm:sqref>E20:E22 E31:E33 E38:E40 E108:E113 E57:E59 E64:E68 E73:E74 E79:E81 E86:E89 E94:E96 E49:E52 E13:E15 E101:E103</xm:sqref>
        </x14:dataValidation>
        <x14:dataValidation type="list" allowBlank="1" showInputMessage="1" showErrorMessage="1" xr:uid="{00000000-0002-0000-0200-000001000000}">
          <x14:formula1>
            <xm:f>'Project information'!$A$25:$A$35</xm:f>
          </x14:formula1>
          <xm:sqref>D12:D114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5"/>
  <sheetViews>
    <sheetView topLeftCell="E1" workbookViewId="0">
      <selection activeCell="C70" sqref="C70"/>
    </sheetView>
  </sheetViews>
  <sheetFormatPr defaultColWidth="11" defaultRowHeight="14" x14ac:dyDescent="0.3"/>
  <cols>
    <col min="1" max="1" width="9.58203125" style="416" customWidth="1"/>
    <col min="2" max="2" width="32.08203125" style="21" customWidth="1"/>
    <col min="3" max="4" width="18.58203125" style="21" customWidth="1"/>
    <col min="5" max="5" width="10.08203125" style="21" customWidth="1"/>
    <col min="6" max="6" width="10.58203125" style="21" customWidth="1"/>
    <col min="7" max="7" width="2.58203125" style="21" customWidth="1"/>
    <col min="8" max="8" width="7.58203125" style="21" customWidth="1"/>
    <col min="9" max="9" width="9.58203125" style="21" customWidth="1"/>
    <col min="10" max="10" width="7.58203125" style="21" customWidth="1"/>
    <col min="11" max="11" width="9.58203125" style="21" customWidth="1"/>
    <col min="12" max="12" width="7.58203125" style="21" customWidth="1"/>
    <col min="13" max="13" width="9.58203125" style="21" customWidth="1"/>
    <col min="14" max="14" width="7.58203125" style="21" customWidth="1"/>
    <col min="15" max="15" width="9.58203125" style="21" customWidth="1"/>
    <col min="16" max="16" width="10.58203125" style="21" customWidth="1"/>
    <col min="17" max="17" width="5.58203125" style="410" customWidth="1"/>
    <col min="18" max="16384" width="11" style="21"/>
  </cols>
  <sheetData>
    <row r="1" spans="1:17" x14ac:dyDescent="0.3">
      <c r="A1" s="427"/>
      <c r="B1" s="20"/>
      <c r="D1" s="20"/>
      <c r="E1" s="20"/>
      <c r="F1" s="20"/>
      <c r="G1" s="20"/>
      <c r="H1" s="20"/>
      <c r="I1" s="20"/>
      <c r="J1" s="20"/>
      <c r="K1" s="20"/>
      <c r="L1" s="20"/>
      <c r="M1" s="20"/>
      <c r="N1" s="20"/>
      <c r="O1" s="20"/>
      <c r="P1" s="20"/>
      <c r="Q1" s="394"/>
    </row>
    <row r="2" spans="1:17" ht="18" x14ac:dyDescent="0.4">
      <c r="C2" s="142" t="s">
        <v>207</v>
      </c>
      <c r="D2" s="97"/>
      <c r="E2" s="20"/>
      <c r="F2" s="20"/>
      <c r="G2" s="20"/>
      <c r="H2" s="20"/>
      <c r="I2" s="20"/>
      <c r="J2" s="20"/>
      <c r="K2" s="20"/>
      <c r="L2" s="20"/>
      <c r="M2" s="20"/>
      <c r="N2" s="20"/>
      <c r="O2" s="20"/>
      <c r="P2" s="20"/>
      <c r="Q2" s="394"/>
    </row>
    <row r="3" spans="1:17" x14ac:dyDescent="0.3">
      <c r="E3" s="20"/>
      <c r="F3" s="22"/>
      <c r="G3" s="20"/>
      <c r="H3" s="20"/>
      <c r="I3" s="20"/>
      <c r="J3" s="20"/>
      <c r="K3" s="20"/>
      <c r="L3" s="20"/>
      <c r="M3" s="20"/>
      <c r="N3" s="20"/>
      <c r="O3" s="20"/>
      <c r="P3" s="20"/>
      <c r="Q3" s="394"/>
    </row>
    <row r="4" spans="1:17" x14ac:dyDescent="0.3">
      <c r="C4" s="195" t="s">
        <v>23</v>
      </c>
      <c r="D4" s="196">
        <f>'Project information'!B9</f>
        <v>0</v>
      </c>
      <c r="F4" s="81"/>
      <c r="G4" s="22"/>
      <c r="H4" s="195" t="s">
        <v>280</v>
      </c>
      <c r="I4" s="20"/>
      <c r="J4" s="600">
        <f>'Project information'!B11</f>
        <v>0</v>
      </c>
      <c r="K4" s="601"/>
      <c r="P4" s="122"/>
      <c r="Q4" s="395"/>
    </row>
    <row r="5" spans="1:17" x14ac:dyDescent="0.3">
      <c r="C5" s="195" t="s">
        <v>25</v>
      </c>
      <c r="D5" s="566">
        <f>'Project information'!B8</f>
        <v>0</v>
      </c>
      <c r="F5" s="81"/>
      <c r="G5" s="22"/>
      <c r="H5" s="195" t="s">
        <v>26</v>
      </c>
      <c r="I5" s="20"/>
      <c r="J5" s="600">
        <f>'Project information'!B18</f>
        <v>0</v>
      </c>
      <c r="K5" s="601"/>
      <c r="P5" s="122"/>
      <c r="Q5" s="395"/>
    </row>
    <row r="6" spans="1:17" x14ac:dyDescent="0.3">
      <c r="C6" s="195" t="s">
        <v>155</v>
      </c>
      <c r="D6" s="196">
        <f>'Project information'!B10</f>
        <v>0</v>
      </c>
      <c r="F6" s="81"/>
      <c r="G6" s="20"/>
      <c r="H6" s="195" t="s">
        <v>124</v>
      </c>
      <c r="I6" s="20"/>
      <c r="J6" s="602">
        <f>'Project information'!B16</f>
        <v>0</v>
      </c>
      <c r="K6" s="601"/>
      <c r="L6" s="20"/>
      <c r="M6" s="20"/>
      <c r="N6" s="20"/>
      <c r="O6" s="20"/>
      <c r="P6" s="121"/>
      <c r="Q6" s="395"/>
    </row>
    <row r="7" spans="1:17" x14ac:dyDescent="0.3">
      <c r="A7" s="427"/>
      <c r="B7" s="81"/>
      <c r="C7" s="81"/>
      <c r="D7" s="81"/>
      <c r="E7" s="81"/>
      <c r="F7" s="81"/>
      <c r="G7" s="20"/>
      <c r="H7" s="20"/>
      <c r="I7" s="20"/>
      <c r="J7" s="20"/>
      <c r="K7" s="20"/>
      <c r="L7" s="20"/>
      <c r="M7" s="20"/>
      <c r="N7" s="20"/>
      <c r="O7" s="20"/>
      <c r="P7" s="20"/>
      <c r="Q7" s="394"/>
    </row>
    <row r="8" spans="1:17" ht="15.5" x14ac:dyDescent="0.3">
      <c r="A8" s="428" t="s">
        <v>125</v>
      </c>
      <c r="B8" s="20"/>
      <c r="C8" s="20"/>
      <c r="D8" s="20"/>
      <c r="E8" s="23"/>
      <c r="F8" s="23"/>
      <c r="G8" s="33"/>
      <c r="H8" s="99" t="s">
        <v>27</v>
      </c>
      <c r="I8" s="100"/>
      <c r="J8" s="101" t="s">
        <v>28</v>
      </c>
      <c r="K8" s="100"/>
      <c r="L8" s="101" t="s">
        <v>29</v>
      </c>
      <c r="M8" s="100"/>
      <c r="N8" s="101" t="s">
        <v>30</v>
      </c>
      <c r="O8" s="101"/>
      <c r="P8" s="130" t="s">
        <v>0</v>
      </c>
      <c r="Q8" s="131"/>
    </row>
    <row r="9" spans="1:17" x14ac:dyDescent="0.3">
      <c r="A9" s="429" t="s">
        <v>50</v>
      </c>
      <c r="B9" s="102"/>
      <c r="C9" s="103" t="s">
        <v>171</v>
      </c>
      <c r="D9" s="103" t="s">
        <v>127</v>
      </c>
      <c r="E9" s="104" t="s">
        <v>33</v>
      </c>
      <c r="F9" s="104" t="s">
        <v>34</v>
      </c>
      <c r="G9" s="104"/>
      <c r="H9" s="106" t="s">
        <v>35</v>
      </c>
      <c r="I9" s="105" t="s">
        <v>1</v>
      </c>
      <c r="J9" s="104" t="s">
        <v>35</v>
      </c>
      <c r="K9" s="105" t="s">
        <v>1</v>
      </c>
      <c r="L9" s="104" t="s">
        <v>35</v>
      </c>
      <c r="M9" s="105" t="s">
        <v>1</v>
      </c>
      <c r="N9" s="104" t="s">
        <v>35</v>
      </c>
      <c r="O9" s="104" t="s">
        <v>1</v>
      </c>
      <c r="P9" s="132" t="s">
        <v>1</v>
      </c>
      <c r="Q9" s="133" t="s">
        <v>15</v>
      </c>
    </row>
    <row r="10" spans="1:17" s="41" customFormat="1" ht="6.65" customHeight="1" x14ac:dyDescent="0.3">
      <c r="A10" s="430"/>
      <c r="B10" s="37"/>
      <c r="C10" s="38"/>
      <c r="D10" s="38"/>
      <c r="E10" s="39"/>
      <c r="F10" s="39"/>
      <c r="G10" s="38"/>
      <c r="H10" s="108"/>
      <c r="I10" s="40"/>
      <c r="J10" s="40"/>
      <c r="K10" s="40"/>
      <c r="L10" s="40"/>
      <c r="M10" s="40"/>
      <c r="N10" s="40"/>
      <c r="O10" s="40"/>
      <c r="P10" s="92"/>
      <c r="Q10" s="396"/>
    </row>
    <row r="11" spans="1:17" s="46" customFormat="1" ht="21" customHeight="1" x14ac:dyDescent="0.3">
      <c r="A11" s="431" t="s">
        <v>126</v>
      </c>
      <c r="B11" s="77" t="s">
        <v>135</v>
      </c>
      <c r="C11" s="44"/>
      <c r="D11" s="44"/>
      <c r="E11" s="45"/>
      <c r="F11" s="45"/>
      <c r="G11" s="42"/>
      <c r="H11" s="93"/>
      <c r="I11" s="43"/>
      <c r="J11" s="52"/>
      <c r="K11" s="43"/>
      <c r="L11" s="52"/>
      <c r="M11" s="43"/>
      <c r="N11" s="52"/>
      <c r="O11" s="43"/>
      <c r="P11" s="96"/>
      <c r="Q11" s="397"/>
    </row>
    <row r="12" spans="1:17" x14ac:dyDescent="0.3">
      <c r="A12" s="432" t="s">
        <v>132</v>
      </c>
      <c r="B12" s="319" t="s">
        <v>131</v>
      </c>
      <c r="C12" s="320"/>
      <c r="D12" s="320"/>
      <c r="E12" s="321"/>
      <c r="F12" s="321"/>
      <c r="G12" s="320"/>
      <c r="H12" s="322"/>
      <c r="I12" s="320"/>
      <c r="J12" s="323"/>
      <c r="K12" s="320"/>
      <c r="L12" s="323"/>
      <c r="M12" s="320"/>
      <c r="N12" s="323"/>
      <c r="O12" s="320"/>
      <c r="P12" s="139"/>
      <c r="Q12" s="398"/>
    </row>
    <row r="13" spans="1:17" x14ac:dyDescent="0.3">
      <c r="A13" s="433" t="s">
        <v>133</v>
      </c>
      <c r="B13" s="438" t="s">
        <v>172</v>
      </c>
      <c r="C13" s="329"/>
      <c r="D13" s="329" t="s">
        <v>130</v>
      </c>
      <c r="E13" s="330"/>
      <c r="F13" s="331"/>
      <c r="G13" s="332"/>
      <c r="H13" s="333"/>
      <c r="I13" s="334"/>
      <c r="J13" s="335"/>
      <c r="K13" s="334"/>
      <c r="L13" s="335"/>
      <c r="M13" s="334"/>
      <c r="N13" s="335"/>
      <c r="O13" s="334"/>
      <c r="P13" s="134"/>
      <c r="Q13" s="399"/>
    </row>
    <row r="14" spans="1:17" x14ac:dyDescent="0.3">
      <c r="A14" s="426" t="s">
        <v>137</v>
      </c>
      <c r="B14" s="438" t="s">
        <v>227</v>
      </c>
      <c r="C14" s="51"/>
      <c r="D14" s="51" t="s">
        <v>129</v>
      </c>
      <c r="E14" s="28"/>
      <c r="F14" s="50"/>
      <c r="G14" s="54"/>
      <c r="H14" s="580"/>
      <c r="I14" s="55">
        <f t="shared" ref="I14:I15" si="0">+$F14*H14</f>
        <v>0</v>
      </c>
      <c r="J14" s="47"/>
      <c r="K14" s="55">
        <f t="shared" ref="K14:K15" si="1">+$F14*J14</f>
        <v>0</v>
      </c>
      <c r="L14" s="47"/>
      <c r="M14" s="55">
        <f t="shared" ref="M14:M15" si="2">+$F14*L14</f>
        <v>0</v>
      </c>
      <c r="N14" s="47"/>
      <c r="O14" s="55">
        <f t="shared" ref="O14:O15" si="3">+$F14*N14</f>
        <v>0</v>
      </c>
      <c r="P14" s="134">
        <f>SUM(I14+K14+M14+O14)</f>
        <v>0</v>
      </c>
      <c r="Q14" s="399" t="str">
        <f>IFERROR(P14/$P$42,"")</f>
        <v/>
      </c>
    </row>
    <row r="15" spans="1:17" x14ac:dyDescent="0.3">
      <c r="A15" s="426" t="s">
        <v>138</v>
      </c>
      <c r="B15" s="438"/>
      <c r="C15" s="51"/>
      <c r="D15" s="51"/>
      <c r="E15" s="28"/>
      <c r="F15" s="50"/>
      <c r="G15" s="54"/>
      <c r="H15" s="580"/>
      <c r="I15" s="55">
        <f t="shared" si="0"/>
        <v>0</v>
      </c>
      <c r="J15" s="47"/>
      <c r="K15" s="55">
        <f t="shared" si="1"/>
        <v>0</v>
      </c>
      <c r="L15" s="47"/>
      <c r="M15" s="55">
        <f t="shared" si="2"/>
        <v>0</v>
      </c>
      <c r="N15" s="47"/>
      <c r="O15" s="55">
        <f t="shared" si="3"/>
        <v>0</v>
      </c>
      <c r="P15" s="134">
        <f>SUM(I15+K15+M15+O15)</f>
        <v>0</v>
      </c>
      <c r="Q15" s="399" t="str">
        <f>IFERROR(P15/$P$42,"")</f>
        <v/>
      </c>
    </row>
    <row r="16" spans="1:17" ht="6.65" customHeight="1" x14ac:dyDescent="0.3">
      <c r="A16" s="434"/>
      <c r="B16" s="337"/>
      <c r="C16" s="314"/>
      <c r="D16" s="314"/>
      <c r="E16" s="315"/>
      <c r="F16" s="316"/>
      <c r="G16" s="317"/>
      <c r="H16" s="272"/>
      <c r="I16" s="181"/>
      <c r="J16" s="180"/>
      <c r="K16" s="181"/>
      <c r="L16" s="180"/>
      <c r="M16" s="181"/>
      <c r="N16" s="180"/>
      <c r="O16" s="181"/>
      <c r="P16" s="318"/>
      <c r="Q16" s="411"/>
    </row>
    <row r="17" spans="1:17" x14ac:dyDescent="0.3">
      <c r="A17" s="437" t="str">
        <f>"Sub-total "&amp;A13&amp;" "&amp;B13</f>
        <v>Sub-total Part 4.1.1 Output 1.1 / Sub-component 1.1</v>
      </c>
      <c r="B17" s="336"/>
      <c r="C17" s="75"/>
      <c r="D17" s="75"/>
      <c r="E17" s="27"/>
      <c r="F17" s="338"/>
      <c r="G17" s="54"/>
      <c r="H17" s="340"/>
      <c r="I17" s="341">
        <f>SUBTOTAL(9,I12:I16)</f>
        <v>0</v>
      </c>
      <c r="J17" s="342"/>
      <c r="K17" s="341">
        <f>SUBTOTAL(9,K12:K16)</f>
        <v>0</v>
      </c>
      <c r="L17" s="342"/>
      <c r="M17" s="341">
        <f>SUBTOTAL(9,M12:M16)</f>
        <v>0</v>
      </c>
      <c r="N17" s="342"/>
      <c r="O17" s="341">
        <f>SUBTOTAL(9,O12:O16)</f>
        <v>0</v>
      </c>
      <c r="P17" s="343">
        <f>SUBTOTAL(9,P12:P16)</f>
        <v>0</v>
      </c>
      <c r="Q17" s="399" t="str">
        <f>IFERROR(P17/$P$42,"")</f>
        <v/>
      </c>
    </row>
    <row r="18" spans="1:17" ht="6.65" customHeight="1" x14ac:dyDescent="0.3">
      <c r="A18" s="426"/>
      <c r="B18" s="336"/>
      <c r="C18" s="75"/>
      <c r="D18" s="75"/>
      <c r="E18" s="27"/>
      <c r="F18" s="338"/>
      <c r="G18" s="54"/>
      <c r="H18" s="340"/>
      <c r="I18" s="341"/>
      <c r="J18" s="342"/>
      <c r="K18" s="341"/>
      <c r="L18" s="342"/>
      <c r="M18" s="341"/>
      <c r="N18" s="342"/>
      <c r="O18" s="341"/>
      <c r="P18" s="343"/>
      <c r="Q18" s="399"/>
    </row>
    <row r="19" spans="1:17" x14ac:dyDescent="0.3">
      <c r="A19" s="433" t="s">
        <v>134</v>
      </c>
      <c r="B19" s="438" t="s">
        <v>173</v>
      </c>
      <c r="C19" s="329"/>
      <c r="D19" s="329"/>
      <c r="E19" s="330"/>
      <c r="F19" s="331"/>
      <c r="G19" s="332"/>
      <c r="H19" s="333"/>
      <c r="I19" s="334"/>
      <c r="J19" s="335"/>
      <c r="K19" s="334"/>
      <c r="L19" s="335"/>
      <c r="M19" s="334"/>
      <c r="N19" s="335"/>
      <c r="O19" s="334"/>
      <c r="P19" s="134"/>
      <c r="Q19" s="399"/>
    </row>
    <row r="20" spans="1:17" x14ac:dyDescent="0.3">
      <c r="A20" s="426" t="s">
        <v>139</v>
      </c>
      <c r="B20" s="438"/>
      <c r="C20" s="51"/>
      <c r="D20" s="51"/>
      <c r="E20" s="28"/>
      <c r="F20" s="50"/>
      <c r="G20" s="54"/>
      <c r="H20" s="580"/>
      <c r="I20" s="55">
        <f t="shared" ref="I20:I21" si="4">+$F20*H20</f>
        <v>0</v>
      </c>
      <c r="J20" s="47"/>
      <c r="K20" s="55">
        <f t="shared" ref="K20:K21" si="5">+$F20*J20</f>
        <v>0</v>
      </c>
      <c r="L20" s="47"/>
      <c r="M20" s="55">
        <f t="shared" ref="M20:M21" si="6">+$F20*L20</f>
        <v>0</v>
      </c>
      <c r="N20" s="47"/>
      <c r="O20" s="55">
        <f t="shared" ref="O20:O21" si="7">+$F20*N20</f>
        <v>0</v>
      </c>
      <c r="P20" s="134">
        <f>SUM(I20+K20+M20+O20)</f>
        <v>0</v>
      </c>
      <c r="Q20" s="399" t="str">
        <f>IFERROR(P20/$P$42,"")</f>
        <v/>
      </c>
    </row>
    <row r="21" spans="1:17" x14ac:dyDescent="0.3">
      <c r="A21" s="426" t="s">
        <v>140</v>
      </c>
      <c r="B21" s="438"/>
      <c r="C21" s="51"/>
      <c r="D21" s="51"/>
      <c r="E21" s="28"/>
      <c r="F21" s="50"/>
      <c r="G21" s="54"/>
      <c r="H21" s="580"/>
      <c r="I21" s="55">
        <f t="shared" si="4"/>
        <v>0</v>
      </c>
      <c r="J21" s="47"/>
      <c r="K21" s="55">
        <f t="shared" si="5"/>
        <v>0</v>
      </c>
      <c r="L21" s="47"/>
      <c r="M21" s="55">
        <f t="shared" si="6"/>
        <v>0</v>
      </c>
      <c r="N21" s="47"/>
      <c r="O21" s="55">
        <f t="shared" si="7"/>
        <v>0</v>
      </c>
      <c r="P21" s="134">
        <f>SUM(I21+K21+M21+O21)</f>
        <v>0</v>
      </c>
      <c r="Q21" s="399" t="str">
        <f>IFERROR(P21/$P$42,"")</f>
        <v/>
      </c>
    </row>
    <row r="22" spans="1:17" ht="6.65" customHeight="1" x14ac:dyDescent="0.3">
      <c r="A22" s="434"/>
      <c r="B22" s="337"/>
      <c r="C22" s="314"/>
      <c r="D22" s="314"/>
      <c r="E22" s="315"/>
      <c r="F22" s="316"/>
      <c r="G22" s="317"/>
      <c r="H22" s="272"/>
      <c r="I22" s="181"/>
      <c r="J22" s="180"/>
      <c r="K22" s="181"/>
      <c r="L22" s="180"/>
      <c r="M22" s="181"/>
      <c r="N22" s="180"/>
      <c r="O22" s="181"/>
      <c r="P22" s="318"/>
      <c r="Q22" s="411"/>
    </row>
    <row r="23" spans="1:17" x14ac:dyDescent="0.3">
      <c r="A23" s="437" t="str">
        <f>"Sub-total "&amp;A19&amp;" "&amp;B19</f>
        <v>Sub-total Part 4.1.2 Output 1.2 / Sub-component 1.2</v>
      </c>
      <c r="B23" s="336"/>
      <c r="C23" s="75"/>
      <c r="D23" s="75"/>
      <c r="E23" s="27"/>
      <c r="F23" s="338"/>
      <c r="G23" s="54"/>
      <c r="H23" s="340"/>
      <c r="I23" s="341">
        <f>SUBTOTAL(9,I17:I22)</f>
        <v>0</v>
      </c>
      <c r="J23" s="342"/>
      <c r="K23" s="341">
        <f>SUBTOTAL(9,K17:K22)</f>
        <v>0</v>
      </c>
      <c r="L23" s="342"/>
      <c r="M23" s="341">
        <f>SUBTOTAL(9,M17:M22)</f>
        <v>0</v>
      </c>
      <c r="N23" s="342"/>
      <c r="O23" s="341">
        <f>SUBTOTAL(9,O17:O22)</f>
        <v>0</v>
      </c>
      <c r="P23" s="343">
        <f>SUBTOTAL(9,P17:P22)</f>
        <v>0</v>
      </c>
      <c r="Q23" s="399" t="str">
        <f>IFERROR(P23/$P$42,"")</f>
        <v/>
      </c>
    </row>
    <row r="24" spans="1:17" ht="6.65" customHeight="1" x14ac:dyDescent="0.3">
      <c r="A24" s="426"/>
      <c r="B24" s="336"/>
      <c r="C24" s="75"/>
      <c r="D24" s="75"/>
      <c r="E24" s="27"/>
      <c r="F24" s="338"/>
      <c r="G24" s="54"/>
      <c r="H24" s="109"/>
      <c r="I24" s="55"/>
      <c r="J24" s="49"/>
      <c r="K24" s="55"/>
      <c r="L24" s="49"/>
      <c r="M24" s="55"/>
      <c r="N24" s="49"/>
      <c r="O24" s="55"/>
      <c r="P24" s="134"/>
      <c r="Q24" s="399"/>
    </row>
    <row r="25" spans="1:17" x14ac:dyDescent="0.3">
      <c r="A25" s="439" t="str">
        <f>"Sub-total "&amp;A12&amp;" "&amp;B12</f>
        <v>Sub-total Part 4.1 Outcome / Component 1</v>
      </c>
      <c r="B25" s="324"/>
      <c r="C25" s="325"/>
      <c r="D25" s="325"/>
      <c r="E25" s="326"/>
      <c r="F25" s="339"/>
      <c r="G25" s="327"/>
      <c r="H25" s="344"/>
      <c r="I25" s="345">
        <f>SUBTOTAL(9,I12:I24)</f>
        <v>0</v>
      </c>
      <c r="J25" s="346"/>
      <c r="K25" s="345">
        <f>SUBTOTAL(9,K12:K24)</f>
        <v>0</v>
      </c>
      <c r="L25" s="346"/>
      <c r="M25" s="345">
        <f>SUBTOTAL(9,M12:M24)</f>
        <v>0</v>
      </c>
      <c r="N25" s="346"/>
      <c r="O25" s="345">
        <f>SUBTOTAL(9,O12:O24)</f>
        <v>0</v>
      </c>
      <c r="P25" s="343">
        <f>SUBTOTAL(9,P12:P24)</f>
        <v>0</v>
      </c>
      <c r="Q25" s="399" t="str">
        <f>IFERROR(P25/$P$42,"")</f>
        <v/>
      </c>
    </row>
    <row r="26" spans="1:17" ht="6.65" customHeight="1" x14ac:dyDescent="0.3">
      <c r="A26" s="426"/>
      <c r="B26" s="336"/>
      <c r="C26" s="75"/>
      <c r="D26" s="75"/>
      <c r="E26" s="27"/>
      <c r="F26" s="338"/>
      <c r="G26" s="54"/>
      <c r="H26" s="109"/>
      <c r="I26" s="55"/>
      <c r="J26" s="49"/>
      <c r="K26" s="55"/>
      <c r="L26" s="49"/>
      <c r="M26" s="55"/>
      <c r="N26" s="49"/>
      <c r="O26" s="55"/>
      <c r="P26" s="134"/>
      <c r="Q26" s="399"/>
    </row>
    <row r="27" spans="1:17" x14ac:dyDescent="0.3">
      <c r="A27" s="432" t="s">
        <v>174</v>
      </c>
      <c r="B27" s="319" t="s">
        <v>183</v>
      </c>
      <c r="C27" s="320"/>
      <c r="D27" s="320"/>
      <c r="E27" s="321"/>
      <c r="F27" s="321"/>
      <c r="G27" s="320"/>
      <c r="H27" s="322"/>
      <c r="I27" s="320"/>
      <c r="J27" s="323"/>
      <c r="K27" s="320"/>
      <c r="L27" s="323"/>
      <c r="M27" s="320"/>
      <c r="N27" s="323"/>
      <c r="O27" s="320"/>
      <c r="P27" s="139"/>
      <c r="Q27" s="398"/>
    </row>
    <row r="28" spans="1:17" x14ac:dyDescent="0.3">
      <c r="A28" s="433" t="s">
        <v>175</v>
      </c>
      <c r="B28" s="328" t="s">
        <v>181</v>
      </c>
      <c r="C28" s="329"/>
      <c r="D28" s="329"/>
      <c r="E28" s="330"/>
      <c r="F28" s="331"/>
      <c r="G28" s="332"/>
      <c r="H28" s="333"/>
      <c r="I28" s="334"/>
      <c r="J28" s="335"/>
      <c r="K28" s="334"/>
      <c r="L28" s="335"/>
      <c r="M28" s="334"/>
      <c r="N28" s="335"/>
      <c r="O28" s="334"/>
      <c r="P28" s="134"/>
      <c r="Q28" s="399"/>
    </row>
    <row r="29" spans="1:17" x14ac:dyDescent="0.3">
      <c r="A29" s="426" t="s">
        <v>176</v>
      </c>
      <c r="B29" s="438"/>
      <c r="C29" s="51"/>
      <c r="D29" s="51"/>
      <c r="E29" s="28"/>
      <c r="F29" s="50"/>
      <c r="G29" s="54"/>
      <c r="H29" s="580"/>
      <c r="I29" s="55">
        <f t="shared" ref="I29:I30" si="8">+$F29*H29</f>
        <v>0</v>
      </c>
      <c r="J29" s="47"/>
      <c r="K29" s="55">
        <f t="shared" ref="K29:K30" si="9">+$F29*J29</f>
        <v>0</v>
      </c>
      <c r="L29" s="47"/>
      <c r="M29" s="55">
        <f t="shared" ref="M29:M30" si="10">+$F29*L29</f>
        <v>0</v>
      </c>
      <c r="N29" s="47"/>
      <c r="O29" s="55">
        <f t="shared" ref="O29:O30" si="11">+$F29*N29</f>
        <v>0</v>
      </c>
      <c r="P29" s="134">
        <f>SUM(I29+K29+M29+O29)</f>
        <v>0</v>
      </c>
      <c r="Q29" s="399" t="str">
        <f>IFERROR(P29/$P$42,"")</f>
        <v/>
      </c>
    </row>
    <row r="30" spans="1:17" x14ac:dyDescent="0.3">
      <c r="A30" s="426" t="s">
        <v>177</v>
      </c>
      <c r="B30" s="438"/>
      <c r="C30" s="51"/>
      <c r="D30" s="51"/>
      <c r="E30" s="28"/>
      <c r="F30" s="50"/>
      <c r="G30" s="54"/>
      <c r="H30" s="580"/>
      <c r="I30" s="55">
        <f t="shared" si="8"/>
        <v>0</v>
      </c>
      <c r="J30" s="47"/>
      <c r="K30" s="55">
        <f t="shared" si="9"/>
        <v>0</v>
      </c>
      <c r="L30" s="47"/>
      <c r="M30" s="55">
        <f t="shared" si="10"/>
        <v>0</v>
      </c>
      <c r="N30" s="47"/>
      <c r="O30" s="55">
        <f t="shared" si="11"/>
        <v>0</v>
      </c>
      <c r="P30" s="134">
        <f>SUM(I30+K30+M30+O30)</f>
        <v>0</v>
      </c>
      <c r="Q30" s="399" t="str">
        <f>IFERROR(P30/$P$42,"")</f>
        <v/>
      </c>
    </row>
    <row r="31" spans="1:17" ht="6.65" customHeight="1" x14ac:dyDescent="0.3">
      <c r="A31" s="434"/>
      <c r="B31" s="337"/>
      <c r="C31" s="314"/>
      <c r="D31" s="314"/>
      <c r="E31" s="315"/>
      <c r="F31" s="316"/>
      <c r="G31" s="317"/>
      <c r="H31" s="272"/>
      <c r="I31" s="181"/>
      <c r="J31" s="180"/>
      <c r="K31" s="181"/>
      <c r="L31" s="180"/>
      <c r="M31" s="181"/>
      <c r="N31" s="180"/>
      <c r="O31" s="181"/>
      <c r="P31" s="318"/>
      <c r="Q31" s="411"/>
    </row>
    <row r="32" spans="1:17" x14ac:dyDescent="0.3">
      <c r="A32" s="437" t="str">
        <f>"Sub-total "&amp;A28&amp;" "&amp;B28</f>
        <v>Sub-total Part 4.2.1 Output 2.1 / Sub-component 2.1</v>
      </c>
      <c r="B32" s="336"/>
      <c r="C32" s="75"/>
      <c r="D32" s="75"/>
      <c r="E32" s="27"/>
      <c r="F32" s="338"/>
      <c r="G32" s="54"/>
      <c r="H32" s="340"/>
      <c r="I32" s="341">
        <f>SUBTOTAL(9,I27:I31)</f>
        <v>0</v>
      </c>
      <c r="J32" s="342"/>
      <c r="K32" s="341">
        <f>SUBTOTAL(9,K27:K31)</f>
        <v>0</v>
      </c>
      <c r="L32" s="342"/>
      <c r="M32" s="341">
        <f>SUBTOTAL(9,M27:M31)</f>
        <v>0</v>
      </c>
      <c r="N32" s="342"/>
      <c r="O32" s="341">
        <f>SUBTOTAL(9,O27:O31)</f>
        <v>0</v>
      </c>
      <c r="P32" s="343">
        <f>SUBTOTAL(9,P27:P31)</f>
        <v>0</v>
      </c>
      <c r="Q32" s="399" t="str">
        <f>IFERROR(P32/$P$42,"")</f>
        <v/>
      </c>
    </row>
    <row r="33" spans="1:17" ht="6.65" customHeight="1" x14ac:dyDescent="0.3">
      <c r="A33" s="437"/>
      <c r="B33" s="336"/>
      <c r="C33" s="75"/>
      <c r="D33" s="75"/>
      <c r="E33" s="27"/>
      <c r="F33" s="338"/>
      <c r="G33" s="54"/>
      <c r="H33" s="340"/>
      <c r="I33" s="341"/>
      <c r="J33" s="342"/>
      <c r="K33" s="341"/>
      <c r="L33" s="342"/>
      <c r="M33" s="341"/>
      <c r="N33" s="342"/>
      <c r="O33" s="341"/>
      <c r="P33" s="343"/>
      <c r="Q33" s="399"/>
    </row>
    <row r="34" spans="1:17" x14ac:dyDescent="0.3">
      <c r="A34" s="433" t="s">
        <v>178</v>
      </c>
      <c r="B34" s="328" t="s">
        <v>182</v>
      </c>
      <c r="C34" s="329"/>
      <c r="D34" s="329"/>
      <c r="E34" s="330"/>
      <c r="F34" s="331"/>
      <c r="G34" s="332"/>
      <c r="H34" s="333"/>
      <c r="I34" s="334"/>
      <c r="J34" s="335"/>
      <c r="K34" s="334"/>
      <c r="L34" s="335"/>
      <c r="M34" s="334"/>
      <c r="N34" s="335"/>
      <c r="O34" s="334"/>
      <c r="P34" s="134"/>
      <c r="Q34" s="399"/>
    </row>
    <row r="35" spans="1:17" x14ac:dyDescent="0.3">
      <c r="A35" s="426" t="s">
        <v>179</v>
      </c>
      <c r="B35" s="438"/>
      <c r="C35" s="51"/>
      <c r="D35" s="51"/>
      <c r="E35" s="28"/>
      <c r="F35" s="50"/>
      <c r="G35" s="54"/>
      <c r="H35" s="580"/>
      <c r="I35" s="55">
        <f t="shared" ref="I35:I36" si="12">+$F35*H35</f>
        <v>0</v>
      </c>
      <c r="J35" s="47"/>
      <c r="K35" s="55">
        <f t="shared" ref="K35:K36" si="13">+$F35*J35</f>
        <v>0</v>
      </c>
      <c r="L35" s="47"/>
      <c r="M35" s="55">
        <f t="shared" ref="M35:M36" si="14">+$F35*L35</f>
        <v>0</v>
      </c>
      <c r="N35" s="47"/>
      <c r="O35" s="55">
        <f t="shared" ref="O35:O36" si="15">+$F35*N35</f>
        <v>0</v>
      </c>
      <c r="P35" s="134">
        <f>SUM(I35+K35+M35+O35)</f>
        <v>0</v>
      </c>
      <c r="Q35" s="399" t="str">
        <f>IFERROR(P35/$P$42,"")</f>
        <v/>
      </c>
    </row>
    <row r="36" spans="1:17" x14ac:dyDescent="0.3">
      <c r="A36" s="426" t="s">
        <v>180</v>
      </c>
      <c r="B36" s="438"/>
      <c r="C36" s="51"/>
      <c r="D36" s="51"/>
      <c r="E36" s="28"/>
      <c r="F36" s="50"/>
      <c r="G36" s="54"/>
      <c r="H36" s="580"/>
      <c r="I36" s="55">
        <f t="shared" si="12"/>
        <v>0</v>
      </c>
      <c r="J36" s="47"/>
      <c r="K36" s="55">
        <f t="shared" si="13"/>
        <v>0</v>
      </c>
      <c r="L36" s="47"/>
      <c r="M36" s="55">
        <f t="shared" si="14"/>
        <v>0</v>
      </c>
      <c r="N36" s="47"/>
      <c r="O36" s="55">
        <f t="shared" si="15"/>
        <v>0</v>
      </c>
      <c r="P36" s="134">
        <f>SUM(I36+K36+M36+O36)</f>
        <v>0</v>
      </c>
      <c r="Q36" s="399" t="str">
        <f>IFERROR(P36/$P$42,"")</f>
        <v/>
      </c>
    </row>
    <row r="37" spans="1:17" ht="6.65" customHeight="1" x14ac:dyDescent="0.3">
      <c r="A37" s="434"/>
      <c r="B37" s="337"/>
      <c r="C37" s="314"/>
      <c r="D37" s="314"/>
      <c r="E37" s="315"/>
      <c r="F37" s="316"/>
      <c r="G37" s="317"/>
      <c r="H37" s="272"/>
      <c r="I37" s="181"/>
      <c r="J37" s="180"/>
      <c r="K37" s="181"/>
      <c r="L37" s="180"/>
      <c r="M37" s="181"/>
      <c r="N37" s="180"/>
      <c r="O37" s="181"/>
      <c r="P37" s="318"/>
      <c r="Q37" s="411"/>
    </row>
    <row r="38" spans="1:17" x14ac:dyDescent="0.3">
      <c r="A38" s="437" t="str">
        <f>"Sub-total "&amp;A34&amp;" "&amp;B34</f>
        <v>Sub-total Part 4.2.2 Output 2.2 / Sub-component 2.2</v>
      </c>
      <c r="B38" s="336"/>
      <c r="C38" s="75"/>
      <c r="D38" s="75"/>
      <c r="E38" s="27"/>
      <c r="F38" s="338"/>
      <c r="G38" s="54"/>
      <c r="H38" s="340"/>
      <c r="I38" s="341">
        <f>SUBTOTAL(9,I32:I37)</f>
        <v>0</v>
      </c>
      <c r="J38" s="342"/>
      <c r="K38" s="341">
        <f>SUBTOTAL(9,K32:K37)</f>
        <v>0</v>
      </c>
      <c r="L38" s="342"/>
      <c r="M38" s="341">
        <f>SUBTOTAL(9,M32:M37)</f>
        <v>0</v>
      </c>
      <c r="N38" s="342"/>
      <c r="O38" s="341">
        <f>SUBTOTAL(9,O32:O37)</f>
        <v>0</v>
      </c>
      <c r="P38" s="343">
        <f>SUBTOTAL(9,P32:P37)</f>
        <v>0</v>
      </c>
      <c r="Q38" s="399" t="str">
        <f>IFERROR(P38/$P$42,"")</f>
        <v/>
      </c>
    </row>
    <row r="39" spans="1:17" ht="6.65" customHeight="1" x14ac:dyDescent="0.3">
      <c r="A39" s="426"/>
      <c r="B39" s="336"/>
      <c r="C39" s="75"/>
      <c r="D39" s="75"/>
      <c r="E39" s="27"/>
      <c r="F39" s="338"/>
      <c r="G39" s="54"/>
      <c r="H39" s="109"/>
      <c r="I39" s="55"/>
      <c r="J39" s="49"/>
      <c r="K39" s="55"/>
      <c r="L39" s="49"/>
      <c r="M39" s="55"/>
      <c r="N39" s="49"/>
      <c r="O39" s="55"/>
      <c r="P39" s="134"/>
      <c r="Q39" s="399"/>
    </row>
    <row r="40" spans="1:17" x14ac:dyDescent="0.3">
      <c r="A40" s="439" t="str">
        <f>"Sub-total "&amp;A27&amp;" "&amp;B27</f>
        <v>Sub-total Part 4.2 Outcome / Component 2</v>
      </c>
      <c r="B40" s="324"/>
      <c r="C40" s="325"/>
      <c r="D40" s="325"/>
      <c r="E40" s="326"/>
      <c r="F40" s="339"/>
      <c r="G40" s="327"/>
      <c r="H40" s="344"/>
      <c r="I40" s="345">
        <f>SUBTOTAL(9,I27:I39)</f>
        <v>0</v>
      </c>
      <c r="J40" s="346"/>
      <c r="K40" s="345">
        <f>SUBTOTAL(9,K27:K39)</f>
        <v>0</v>
      </c>
      <c r="L40" s="346"/>
      <c r="M40" s="345">
        <f>SUBTOTAL(9,M27:M39)</f>
        <v>0</v>
      </c>
      <c r="N40" s="346"/>
      <c r="O40" s="345">
        <f>SUBTOTAL(9,O27:O39)</f>
        <v>0</v>
      </c>
      <c r="P40" s="343">
        <f>SUBTOTAL(9,P27:P39)</f>
        <v>0</v>
      </c>
      <c r="Q40" s="399" t="str">
        <f>IFERROR(P40/$P$42,"")</f>
        <v/>
      </c>
    </row>
    <row r="41" spans="1:17" ht="6.65" customHeight="1" x14ac:dyDescent="0.3">
      <c r="A41" s="435"/>
      <c r="B41" s="31"/>
      <c r="C41" s="29"/>
      <c r="D41" s="29"/>
      <c r="E41" s="23"/>
      <c r="F41" s="32"/>
      <c r="G41" s="33"/>
      <c r="H41" s="114"/>
      <c r="I41" s="34"/>
      <c r="J41" s="35"/>
      <c r="K41" s="34"/>
      <c r="L41" s="35"/>
      <c r="M41" s="34"/>
      <c r="N41" s="35"/>
      <c r="O41" s="34"/>
      <c r="P41" s="107"/>
      <c r="Q41" s="405"/>
    </row>
    <row r="42" spans="1:17" s="1" customFormat="1" ht="15.5" x14ac:dyDescent="0.35">
      <c r="A42" s="247" t="s">
        <v>125</v>
      </c>
      <c r="B42" s="148"/>
      <c r="C42" s="149"/>
      <c r="D42" s="149"/>
      <c r="E42" s="150"/>
      <c r="F42" s="151"/>
      <c r="G42" s="375"/>
      <c r="H42" s="145"/>
      <c r="I42" s="146">
        <f>SUBTOTAL(9,I11:I41)</f>
        <v>0</v>
      </c>
      <c r="J42" s="146"/>
      <c r="K42" s="146">
        <f>SUBTOTAL(9,K11:K41)</f>
        <v>0</v>
      </c>
      <c r="L42" s="146"/>
      <c r="M42" s="146">
        <f>SUBTOTAL(9,M11:M41)</f>
        <v>0</v>
      </c>
      <c r="N42" s="146"/>
      <c r="O42" s="146">
        <f>SUBTOTAL(9,O11:O41)</f>
        <v>0</v>
      </c>
      <c r="P42" s="147">
        <f>SUBTOTAL(9,P11:P41)</f>
        <v>0</v>
      </c>
      <c r="Q42" s="402" t="str">
        <f>IFERROR(P42/$P$42,"")</f>
        <v/>
      </c>
    </row>
    <row r="43" spans="1:17" x14ac:dyDescent="0.3">
      <c r="A43" s="248" t="s">
        <v>113</v>
      </c>
      <c r="B43" s="157"/>
      <c r="C43" s="157"/>
      <c r="D43" s="157"/>
      <c r="E43" s="157"/>
      <c r="F43" s="158"/>
      <c r="G43" s="374"/>
      <c r="H43" s="117"/>
      <c r="I43" s="143" t="str">
        <f>IFERROR(I42/$P$42,"")</f>
        <v/>
      </c>
      <c r="J43" s="144"/>
      <c r="K43" s="143" t="str">
        <f>IFERROR(K42/$P$42,"")</f>
        <v/>
      </c>
      <c r="L43" s="144"/>
      <c r="M43" s="143" t="str">
        <f>IFERROR(M42/$P$42,"")</f>
        <v/>
      </c>
      <c r="N43" s="144"/>
      <c r="O43" s="143" t="str">
        <f>IFERROR(O42/$P$42,"")</f>
        <v/>
      </c>
      <c r="P43" s="141" t="str">
        <f>IFERROR(P42/$P$42,"")</f>
        <v/>
      </c>
      <c r="Q43" s="409"/>
    </row>
    <row r="44" spans="1:17" x14ac:dyDescent="0.3">
      <c r="A44" s="547"/>
      <c r="B44" s="214"/>
      <c r="C44" s="214"/>
      <c r="D44" s="214"/>
      <c r="E44" s="214"/>
      <c r="F44" s="214"/>
      <c r="G44" s="214"/>
      <c r="H44" s="214"/>
      <c r="I44" s="214"/>
      <c r="J44" s="214"/>
      <c r="K44" s="214"/>
      <c r="L44" s="214"/>
      <c r="M44" s="214"/>
      <c r="N44" s="214"/>
      <c r="O44" s="214"/>
      <c r="P44" s="214"/>
      <c r="Q44" s="548"/>
    </row>
    <row r="45" spans="1:17" ht="15.5" x14ac:dyDescent="0.3">
      <c r="A45" s="428" t="s">
        <v>222</v>
      </c>
      <c r="B45" s="179"/>
      <c r="C45" s="179"/>
      <c r="D45" s="179"/>
      <c r="E45" s="179"/>
      <c r="F45" s="179"/>
      <c r="G45" s="179"/>
      <c r="H45" s="179"/>
      <c r="I45" s="179"/>
      <c r="J45" s="179"/>
      <c r="K45" s="179"/>
      <c r="L45" s="179"/>
      <c r="M45" s="179"/>
      <c r="N45" s="179"/>
      <c r="O45" s="179"/>
      <c r="P45" s="179"/>
      <c r="Q45" s="549"/>
    </row>
    <row r="46" spans="1:17" ht="15.5" x14ac:dyDescent="0.3">
      <c r="A46" s="247" t="s">
        <v>114</v>
      </c>
      <c r="B46" s="148"/>
      <c r="C46" s="149"/>
      <c r="D46" s="149"/>
      <c r="E46" s="150"/>
      <c r="F46" s="151"/>
      <c r="G46" s="375"/>
      <c r="H46" s="145"/>
      <c r="I46" s="146">
        <f>'SOR Budget Coordination funds'!I120</f>
        <v>0</v>
      </c>
      <c r="J46" s="146"/>
      <c r="K46" s="146">
        <f>'SOR Budget Coordination funds'!K120</f>
        <v>0</v>
      </c>
      <c r="L46" s="146"/>
      <c r="M46" s="146">
        <f>'SOR Budget Coordination funds'!M120</f>
        <v>0</v>
      </c>
      <c r="N46" s="146"/>
      <c r="O46" s="146">
        <f>'SOR Budget Coordination funds'!O120</f>
        <v>0</v>
      </c>
      <c r="P46" s="147">
        <f>'SOR Budget Coordination funds'!P120</f>
        <v>0</v>
      </c>
      <c r="Q46" s="408" t="str">
        <f>IFERROR(P46/$P$52,"")</f>
        <v/>
      </c>
    </row>
    <row r="47" spans="1:17" x14ac:dyDescent="0.3">
      <c r="A47" s="248" t="s">
        <v>113</v>
      </c>
      <c r="B47" s="157"/>
      <c r="C47" s="157"/>
      <c r="D47" s="157"/>
      <c r="E47" s="157"/>
      <c r="F47" s="158"/>
      <c r="G47" s="374"/>
      <c r="H47" s="117"/>
      <c r="I47" s="124" t="str">
        <f>IFERROR(I46/$P$46,"")</f>
        <v/>
      </c>
      <c r="J47" s="125"/>
      <c r="K47" s="124" t="str">
        <f>IFERROR(K46/$P$46,"")</f>
        <v/>
      </c>
      <c r="L47" s="125"/>
      <c r="M47" s="124" t="str">
        <f>IFERROR(M46/$P$46,"")</f>
        <v/>
      </c>
      <c r="N47" s="125"/>
      <c r="O47" s="124" t="str">
        <f>IFERROR(O46/$P$46,"")</f>
        <v/>
      </c>
      <c r="P47" s="141" t="str">
        <f>IFERROR(P46/$P$46,"")</f>
        <v/>
      </c>
      <c r="Q47" s="409"/>
    </row>
    <row r="48" spans="1:17" ht="7.4" customHeight="1" x14ac:dyDescent="0.3">
      <c r="A48" s="435"/>
      <c r="B48" s="31"/>
      <c r="C48" s="29"/>
      <c r="D48" s="29"/>
      <c r="E48" s="23"/>
      <c r="F48" s="32"/>
      <c r="G48" s="33"/>
      <c r="H48" s="114"/>
      <c r="I48" s="34"/>
      <c r="J48" s="35"/>
      <c r="K48" s="34"/>
      <c r="L48" s="35"/>
      <c r="M48" s="34"/>
      <c r="N48" s="35"/>
      <c r="O48" s="34"/>
      <c r="P48" s="107"/>
      <c r="Q48" s="405"/>
    </row>
    <row r="49" spans="1:17" s="1" customFormat="1" ht="15.5" x14ac:dyDescent="0.35">
      <c r="A49" s="247" t="s">
        <v>125</v>
      </c>
      <c r="B49" s="148"/>
      <c r="C49" s="149"/>
      <c r="D49" s="149"/>
      <c r="E49" s="150"/>
      <c r="F49" s="151"/>
      <c r="G49" s="375"/>
      <c r="H49" s="145"/>
      <c r="I49" s="146">
        <f>+I42</f>
        <v>0</v>
      </c>
      <c r="J49" s="146"/>
      <c r="K49" s="146">
        <f>+K42</f>
        <v>0</v>
      </c>
      <c r="L49" s="146"/>
      <c r="M49" s="146">
        <f>+M42</f>
        <v>0</v>
      </c>
      <c r="N49" s="146"/>
      <c r="O49" s="146">
        <f>+O42</f>
        <v>0</v>
      </c>
      <c r="P49" s="147">
        <f>+P42</f>
        <v>0</v>
      </c>
      <c r="Q49" s="408" t="str">
        <f>IFERROR(P49/$P$52,"")</f>
        <v/>
      </c>
    </row>
    <row r="50" spans="1:17" x14ac:dyDescent="0.3">
      <c r="A50" s="248" t="s">
        <v>113</v>
      </c>
      <c r="B50" s="157"/>
      <c r="C50" s="157"/>
      <c r="D50" s="157"/>
      <c r="E50" s="157"/>
      <c r="F50" s="158"/>
      <c r="G50" s="374"/>
      <c r="H50" s="117"/>
      <c r="I50" s="143" t="str">
        <f>+I43</f>
        <v/>
      </c>
      <c r="J50" s="144"/>
      <c r="K50" s="143" t="str">
        <f>+K43</f>
        <v/>
      </c>
      <c r="L50" s="144"/>
      <c r="M50" s="143" t="str">
        <f>+M43</f>
        <v/>
      </c>
      <c r="N50" s="144"/>
      <c r="O50" s="143" t="str">
        <f>+O43</f>
        <v/>
      </c>
      <c r="P50" s="141" t="str">
        <f>+P43</f>
        <v/>
      </c>
      <c r="Q50" s="409"/>
    </row>
    <row r="51" spans="1:17" ht="6.65" customHeight="1" x14ac:dyDescent="0.3">
      <c r="A51" s="436"/>
      <c r="B51" s="155"/>
      <c r="C51" s="155"/>
      <c r="D51" s="155"/>
      <c r="E51" s="155"/>
      <c r="F51" s="155"/>
      <c r="G51" s="155"/>
      <c r="H51" s="154"/>
      <c r="I51" s="155"/>
      <c r="J51" s="155"/>
      <c r="K51" s="155"/>
      <c r="L51" s="155"/>
      <c r="M51" s="155"/>
      <c r="N51" s="155"/>
      <c r="O51" s="155"/>
      <c r="P51" s="211"/>
      <c r="Q51" s="412"/>
    </row>
    <row r="52" spans="1:17" ht="15.5" x14ac:dyDescent="0.3">
      <c r="A52" s="475" t="s">
        <v>136</v>
      </c>
      <c r="B52" s="148"/>
      <c r="C52" s="149"/>
      <c r="D52" s="149"/>
      <c r="E52" s="150"/>
      <c r="F52" s="151"/>
      <c r="G52" s="375"/>
      <c r="H52" s="145"/>
      <c r="I52" s="146">
        <f>+I46+I49</f>
        <v>0</v>
      </c>
      <c r="J52" s="146"/>
      <c r="K52" s="146">
        <f>+K42+K46</f>
        <v>0</v>
      </c>
      <c r="L52" s="146"/>
      <c r="M52" s="146">
        <f>+M42+M46</f>
        <v>0</v>
      </c>
      <c r="N52" s="146"/>
      <c r="O52" s="146">
        <f>+O42+O46</f>
        <v>0</v>
      </c>
      <c r="P52" s="147">
        <f>+P42+P46</f>
        <v>0</v>
      </c>
      <c r="Q52" s="408" t="str">
        <f>IFERROR(P52/$P$52,"")</f>
        <v/>
      </c>
    </row>
    <row r="53" spans="1:17" x14ac:dyDescent="0.3">
      <c r="A53" s="248" t="s">
        <v>113</v>
      </c>
      <c r="B53" s="157"/>
      <c r="C53" s="157"/>
      <c r="D53" s="157"/>
      <c r="E53" s="157"/>
      <c r="F53" s="158"/>
      <c r="G53" s="374"/>
      <c r="H53" s="117"/>
      <c r="I53" s="124" t="str">
        <f>IFERROR(I52/$P$52,"")</f>
        <v/>
      </c>
      <c r="J53" s="125"/>
      <c r="K53" s="124" t="str">
        <f>IFERROR(K52/$P$52,"")</f>
        <v/>
      </c>
      <c r="L53" s="125"/>
      <c r="M53" s="124" t="str">
        <f>IFERROR(M52/$P$52,"")</f>
        <v/>
      </c>
      <c r="N53" s="125"/>
      <c r="O53" s="124" t="str">
        <f>IFERROR(O52/$P$52,"")</f>
        <v/>
      </c>
      <c r="P53" s="141" t="str">
        <f>IFERROR(P52/$P$52,"")</f>
        <v/>
      </c>
      <c r="Q53" s="409"/>
    </row>
    <row r="54" spans="1:17" ht="6.65" customHeight="1" x14ac:dyDescent="0.3">
      <c r="A54" s="436"/>
      <c r="B54" s="155"/>
      <c r="C54" s="155"/>
      <c r="D54" s="155"/>
      <c r="E54" s="155"/>
      <c r="F54" s="155"/>
      <c r="G54" s="155"/>
      <c r="H54" s="154"/>
      <c r="I54" s="155"/>
      <c r="J54" s="155"/>
      <c r="K54" s="155"/>
      <c r="L54" s="155"/>
      <c r="M54" s="155"/>
      <c r="N54" s="155"/>
      <c r="O54" s="155"/>
      <c r="P54" s="211"/>
      <c r="Q54" s="412"/>
    </row>
    <row r="55" spans="1:17" ht="15.5" x14ac:dyDescent="0.3">
      <c r="A55" s="550" t="s">
        <v>221</v>
      </c>
      <c r="B55" s="297"/>
      <c r="C55" s="551"/>
      <c r="D55" s="551"/>
      <c r="E55" s="552"/>
      <c r="F55" s="553"/>
      <c r="G55" s="554"/>
      <c r="H55" s="555"/>
      <c r="I55" s="556" t="e">
        <f>+I46/I49</f>
        <v>#DIV/0!</v>
      </c>
      <c r="J55" s="557"/>
      <c r="K55" s="556" t="e">
        <f>+K46/K49</f>
        <v>#DIV/0!</v>
      </c>
      <c r="L55" s="557"/>
      <c r="M55" s="556" t="e">
        <f>+M46/M49</f>
        <v>#DIV/0!</v>
      </c>
      <c r="N55" s="557"/>
      <c r="O55" s="556" t="e">
        <f>+O46/O49</f>
        <v>#DIV/0!</v>
      </c>
      <c r="P55" s="560" t="e">
        <f>+P46/P49</f>
        <v>#DIV/0!</v>
      </c>
      <c r="Q55" s="558"/>
    </row>
  </sheetData>
  <autoFilter ref="A9:D53" xr:uid="{00000000-0009-0000-0000-000003000000}"/>
  <mergeCells count="3">
    <mergeCell ref="J4:K4"/>
    <mergeCell ref="J5:K5"/>
    <mergeCell ref="J6:K6"/>
  </mergeCells>
  <conditionalFormatting sqref="E41">
    <cfRule type="cellIs" dxfId="1" priority="2" stopIfTrue="1" operator="equal">
      <formula>0</formula>
    </cfRule>
  </conditionalFormatting>
  <conditionalFormatting sqref="E48">
    <cfRule type="cellIs" dxfId="0" priority="1" stopIfTrue="1" operator="equal">
      <formula>0</formula>
    </cfRule>
  </conditionalFormatting>
  <pageMargins left="0.39370078740157483" right="0.39370078740157483" top="0.19685039370078741" bottom="0.39370078740157483" header="0.31496062992125984" footer="0.31496062992125984"/>
  <pageSetup paperSize="9" scale="67" fitToHeight="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Data!$F$2:$F$7</xm:f>
          </x14:formula1>
          <xm:sqref>E13:E26 E28:E40</xm:sqref>
        </x14:dataValidation>
        <x14:dataValidation type="list" allowBlank="1" showInputMessage="1" showErrorMessage="1" xr:uid="{00000000-0002-0000-0300-000001000000}">
          <x14:formula1>
            <xm:f>Data!$C$2:$C$6</xm:f>
          </x14:formula1>
          <xm:sqref>D13:D26 D28:D40</xm:sqref>
        </x14:dataValidation>
        <x14:dataValidation type="list" allowBlank="1" showInputMessage="1" showErrorMessage="1" xr:uid="{00000000-0002-0000-0300-000002000000}">
          <x14:formula1>
            <xm:f>'Project information'!$A$39:$A$49</xm:f>
          </x14:formula1>
          <xm:sqref>C12:C40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33"/>
  <sheetViews>
    <sheetView topLeftCell="G30" workbookViewId="0">
      <selection activeCell="D13" sqref="D13"/>
    </sheetView>
  </sheetViews>
  <sheetFormatPr defaultColWidth="11" defaultRowHeight="14" outlineLevelRow="1" x14ac:dyDescent="0.3"/>
  <cols>
    <col min="1" max="1" width="9.58203125" style="21" customWidth="1"/>
    <col min="2" max="2" width="31.08203125" style="21" customWidth="1"/>
    <col min="3" max="4" width="9.08203125" style="21" customWidth="1"/>
    <col min="5" max="5" width="8.83203125" style="21" customWidth="1"/>
    <col min="6" max="6" width="2" style="527" customWidth="1"/>
    <col min="7" max="8" width="9.08203125" style="21" customWidth="1"/>
    <col min="9" max="9" width="8.83203125" style="21" customWidth="1"/>
    <col min="10" max="10" width="2" style="527" customWidth="1"/>
    <col min="11" max="12" width="9.08203125" style="21" customWidth="1"/>
    <col min="13" max="13" width="8.83203125" style="21" customWidth="1"/>
    <col min="14" max="14" width="2" style="527" customWidth="1"/>
    <col min="15" max="16" width="9.08203125" style="21" customWidth="1"/>
    <col min="17" max="17" width="8.83203125" style="21" customWidth="1"/>
    <col min="18" max="18" width="2" style="527" customWidth="1"/>
    <col min="19" max="20" width="9.08203125" style="21" customWidth="1"/>
    <col min="21" max="21" width="9.08203125" style="122" customWidth="1"/>
    <col min="22" max="22" width="2" style="527" customWidth="1"/>
    <col min="23" max="25" width="11" style="422"/>
    <col min="26" max="16384" width="11" style="21"/>
  </cols>
  <sheetData>
    <row r="1" spans="1:25" x14ac:dyDescent="0.3">
      <c r="A1" s="20"/>
      <c r="B1" s="20"/>
      <c r="C1" s="20"/>
      <c r="D1" s="20"/>
      <c r="E1" s="20"/>
      <c r="F1" s="510"/>
      <c r="G1" s="20"/>
      <c r="H1" s="20"/>
      <c r="I1" s="20"/>
      <c r="J1" s="510"/>
      <c r="K1" s="20"/>
      <c r="L1" s="20"/>
      <c r="M1" s="20"/>
      <c r="N1" s="510"/>
      <c r="O1" s="20"/>
      <c r="P1" s="20"/>
      <c r="Q1" s="20"/>
      <c r="R1" s="510"/>
      <c r="S1" s="20"/>
      <c r="T1" s="20"/>
      <c r="U1" s="121"/>
      <c r="V1" s="510"/>
    </row>
    <row r="2" spans="1:25" ht="18" x14ac:dyDescent="0.4">
      <c r="C2" s="142" t="s">
        <v>206</v>
      </c>
      <c r="D2" s="97"/>
      <c r="E2" s="20"/>
      <c r="F2" s="510"/>
      <c r="G2" s="20"/>
      <c r="H2" s="20"/>
      <c r="I2" s="20"/>
      <c r="J2" s="510"/>
      <c r="K2" s="20"/>
      <c r="L2" s="20"/>
      <c r="M2" s="20"/>
      <c r="N2" s="510"/>
      <c r="O2" s="20"/>
      <c r="P2" s="20"/>
      <c r="Q2" s="20"/>
      <c r="R2" s="510"/>
      <c r="S2" s="20"/>
      <c r="T2" s="20"/>
      <c r="U2" s="121"/>
      <c r="V2" s="510"/>
    </row>
    <row r="3" spans="1:25" x14ac:dyDescent="0.3">
      <c r="E3" s="20"/>
      <c r="F3" s="510"/>
      <c r="G3" s="22"/>
      <c r="H3" s="20"/>
      <c r="I3" s="20"/>
      <c r="J3" s="510"/>
      <c r="K3" s="20"/>
      <c r="L3" s="20"/>
      <c r="M3" s="20"/>
      <c r="N3" s="510"/>
      <c r="O3" s="20"/>
      <c r="P3" s="20"/>
      <c r="Q3" s="420" t="s">
        <v>205</v>
      </c>
      <c r="R3" s="510"/>
      <c r="S3" s="20"/>
      <c r="T3" s="20"/>
      <c r="U3" s="121"/>
      <c r="V3" s="510"/>
    </row>
    <row r="4" spans="1:25" x14ac:dyDescent="0.3">
      <c r="C4" s="421" t="s">
        <v>23</v>
      </c>
      <c r="D4" s="603">
        <f>'Project information'!B9</f>
        <v>0</v>
      </c>
      <c r="E4" s="604"/>
      <c r="F4" s="511"/>
      <c r="G4" s="81"/>
      <c r="H4" s="22"/>
      <c r="I4" s="195" t="s">
        <v>280</v>
      </c>
      <c r="J4" s="511"/>
      <c r="K4" s="20"/>
      <c r="L4" s="600">
        <f>'Project information'!B11</f>
        <v>0</v>
      </c>
      <c r="M4" s="600"/>
      <c r="N4" s="511"/>
      <c r="P4" s="417">
        <v>-0.1</v>
      </c>
      <c r="Q4" s="395" t="s">
        <v>202</v>
      </c>
      <c r="R4" s="511"/>
      <c r="T4" s="122"/>
      <c r="U4" s="21"/>
      <c r="V4" s="511"/>
    </row>
    <row r="5" spans="1:25" x14ac:dyDescent="0.3">
      <c r="C5" s="421" t="s">
        <v>25</v>
      </c>
      <c r="D5" s="605">
        <f>'Project information'!B8</f>
        <v>0</v>
      </c>
      <c r="E5" s="606"/>
      <c r="F5" s="511"/>
      <c r="G5" s="81"/>
      <c r="H5" s="22"/>
      <c r="I5" s="195" t="s">
        <v>26</v>
      </c>
      <c r="J5" s="511"/>
      <c r="K5" s="20"/>
      <c r="L5" s="600">
        <f>'Project information'!B18</f>
        <v>0</v>
      </c>
      <c r="M5" s="600"/>
      <c r="N5" s="511"/>
      <c r="P5" s="417">
        <v>-0.3</v>
      </c>
      <c r="Q5" s="395" t="s">
        <v>204</v>
      </c>
      <c r="R5" s="511"/>
      <c r="T5" s="122"/>
      <c r="U5" s="21"/>
      <c r="V5" s="511"/>
    </row>
    <row r="6" spans="1:25" x14ac:dyDescent="0.3">
      <c r="C6" s="421" t="s">
        <v>155</v>
      </c>
      <c r="D6" s="603">
        <f>'Project information'!B10</f>
        <v>0</v>
      </c>
      <c r="E6" s="604"/>
      <c r="F6" s="511"/>
      <c r="G6" s="81"/>
      <c r="H6" s="20"/>
      <c r="I6" s="195" t="s">
        <v>124</v>
      </c>
      <c r="J6" s="511"/>
      <c r="K6" s="20"/>
      <c r="L6" s="602">
        <f>'Project information'!B16</f>
        <v>0</v>
      </c>
      <c r="M6" s="602"/>
      <c r="N6" s="511"/>
      <c r="O6" s="20"/>
      <c r="P6" s="418">
        <v>0.1</v>
      </c>
      <c r="Q6" s="419" t="s">
        <v>203</v>
      </c>
      <c r="R6" s="511"/>
      <c r="S6" s="20"/>
      <c r="T6" s="121"/>
      <c r="U6" s="21"/>
      <c r="V6" s="511"/>
    </row>
    <row r="7" spans="1:25" x14ac:dyDescent="0.3">
      <c r="A7" s="20"/>
      <c r="B7" s="81"/>
      <c r="C7" s="81"/>
      <c r="D7" s="81"/>
      <c r="E7" s="81"/>
      <c r="F7" s="512"/>
      <c r="G7" s="81"/>
      <c r="H7" s="20"/>
      <c r="I7" s="20"/>
      <c r="J7" s="512"/>
      <c r="K7" s="20"/>
      <c r="L7" s="20"/>
      <c r="M7" s="20"/>
      <c r="N7" s="512"/>
      <c r="O7" s="20"/>
      <c r="P7" s="20"/>
      <c r="Q7" s="20"/>
      <c r="R7" s="512"/>
      <c r="S7" s="20"/>
      <c r="T7" s="20"/>
      <c r="U7" s="121"/>
      <c r="V7" s="512"/>
    </row>
    <row r="8" spans="1:25" ht="15.5" x14ac:dyDescent="0.3">
      <c r="A8" s="197" t="s">
        <v>211</v>
      </c>
      <c r="B8" s="198"/>
      <c r="C8" s="106" t="s">
        <v>27</v>
      </c>
      <c r="D8" s="104"/>
      <c r="E8" s="104"/>
      <c r="F8" s="513"/>
      <c r="G8" s="106" t="s">
        <v>28</v>
      </c>
      <c r="H8" s="104"/>
      <c r="I8" s="104"/>
      <c r="J8" s="513"/>
      <c r="K8" s="106" t="s">
        <v>29</v>
      </c>
      <c r="L8" s="104"/>
      <c r="M8" s="104"/>
      <c r="N8" s="513"/>
      <c r="O8" s="106" t="s">
        <v>30</v>
      </c>
      <c r="P8" s="104"/>
      <c r="Q8" s="104"/>
      <c r="R8" s="513"/>
      <c r="S8" s="106" t="s">
        <v>0</v>
      </c>
      <c r="T8" s="104"/>
      <c r="U8" s="104"/>
      <c r="V8" s="528"/>
      <c r="W8" s="422" t="s">
        <v>200</v>
      </c>
    </row>
    <row r="9" spans="1:25" x14ac:dyDescent="0.3">
      <c r="A9" s="120" t="s">
        <v>50</v>
      </c>
      <c r="B9" s="102" t="s">
        <v>31</v>
      </c>
      <c r="C9" s="106" t="s">
        <v>1</v>
      </c>
      <c r="D9" s="104" t="s">
        <v>141</v>
      </c>
      <c r="E9" s="104" t="s">
        <v>201</v>
      </c>
      <c r="F9" s="513"/>
      <c r="G9" s="106" t="s">
        <v>1</v>
      </c>
      <c r="H9" s="104" t="s">
        <v>141</v>
      </c>
      <c r="I9" s="104" t="s">
        <v>201</v>
      </c>
      <c r="J9" s="513"/>
      <c r="K9" s="106" t="s">
        <v>1</v>
      </c>
      <c r="L9" s="104" t="s">
        <v>141</v>
      </c>
      <c r="M9" s="104" t="s">
        <v>201</v>
      </c>
      <c r="N9" s="513"/>
      <c r="O9" s="106" t="s">
        <v>1</v>
      </c>
      <c r="P9" s="104" t="s">
        <v>141</v>
      </c>
      <c r="Q9" s="104" t="s">
        <v>201</v>
      </c>
      <c r="R9" s="513"/>
      <c r="S9" s="106" t="s">
        <v>1</v>
      </c>
      <c r="T9" s="104" t="s">
        <v>141</v>
      </c>
      <c r="U9" s="104" t="s">
        <v>201</v>
      </c>
      <c r="V9" s="528"/>
      <c r="W9" s="422">
        <v>1</v>
      </c>
      <c r="X9" s="422">
        <v>2</v>
      </c>
      <c r="Y9" s="422">
        <v>3</v>
      </c>
    </row>
    <row r="10" spans="1:25" s="41" customFormat="1" ht="6.65" customHeight="1" x14ac:dyDescent="0.3">
      <c r="A10" s="285"/>
      <c r="B10" s="37"/>
      <c r="C10" s="161"/>
      <c r="D10" s="160"/>
      <c r="E10" s="160"/>
      <c r="F10" s="514"/>
      <c r="G10" s="161"/>
      <c r="H10" s="160"/>
      <c r="I10" s="160"/>
      <c r="J10" s="514"/>
      <c r="K10" s="161"/>
      <c r="L10" s="160"/>
      <c r="M10" s="160"/>
      <c r="N10" s="514"/>
      <c r="O10" s="161"/>
      <c r="P10" s="166"/>
      <c r="Q10" s="98"/>
      <c r="R10" s="514"/>
      <c r="S10" s="285"/>
      <c r="T10" s="98"/>
      <c r="U10" s="98"/>
      <c r="V10" s="529"/>
      <c r="W10" s="423"/>
      <c r="X10" s="423"/>
      <c r="Y10" s="423"/>
    </row>
    <row r="11" spans="1:25" s="46" customFormat="1" ht="21" customHeight="1" x14ac:dyDescent="0.3">
      <c r="A11" s="298" t="s">
        <v>48</v>
      </c>
      <c r="B11" s="77" t="s">
        <v>49</v>
      </c>
      <c r="C11" s="93"/>
      <c r="D11" s="43"/>
      <c r="E11" s="43"/>
      <c r="F11" s="515"/>
      <c r="G11" s="274"/>
      <c r="H11" s="43"/>
      <c r="I11" s="52"/>
      <c r="J11" s="515"/>
      <c r="K11" s="93"/>
      <c r="L11" s="52"/>
      <c r="M11" s="43"/>
      <c r="N11" s="515"/>
      <c r="O11" s="93"/>
      <c r="P11" s="174"/>
      <c r="Q11" s="175"/>
      <c r="R11" s="515"/>
      <c r="S11" s="286"/>
      <c r="T11" s="175"/>
      <c r="U11" s="175"/>
      <c r="V11" s="530"/>
      <c r="W11" s="424"/>
      <c r="X11" s="424"/>
      <c r="Y11" s="424"/>
    </row>
    <row r="12" spans="1:25" x14ac:dyDescent="0.3">
      <c r="A12" s="445" t="s">
        <v>40</v>
      </c>
      <c r="B12" s="53" t="s">
        <v>55</v>
      </c>
      <c r="C12" s="94"/>
      <c r="D12" s="54"/>
      <c r="E12" s="54"/>
      <c r="F12" s="516"/>
      <c r="G12" s="275"/>
      <c r="H12" s="54"/>
      <c r="I12" s="30"/>
      <c r="J12" s="516"/>
      <c r="K12" s="94"/>
      <c r="L12" s="30"/>
      <c r="M12" s="54"/>
      <c r="N12" s="516"/>
      <c r="O12" s="94"/>
      <c r="P12" s="167"/>
      <c r="Q12" s="155"/>
      <c r="R12" s="516"/>
      <c r="S12" s="154"/>
      <c r="T12" s="155"/>
      <c r="U12" s="155"/>
      <c r="V12" s="531"/>
    </row>
    <row r="13" spans="1:25" outlineLevel="1" x14ac:dyDescent="0.3">
      <c r="A13" s="299" t="s">
        <v>41</v>
      </c>
      <c r="B13" s="129" t="s">
        <v>105</v>
      </c>
      <c r="C13" s="109">
        <f>'SOR Budget Coordination funds'!I13</f>
        <v>0</v>
      </c>
      <c r="D13" s="177"/>
      <c r="E13" s="414">
        <f>C13-D13</f>
        <v>0</v>
      </c>
      <c r="F13" s="516"/>
      <c r="G13" s="109">
        <f>'SOR Budget Coordination funds'!K13</f>
        <v>0</v>
      </c>
      <c r="H13" s="177"/>
      <c r="I13" s="55">
        <f>G13-H13</f>
        <v>0</v>
      </c>
      <c r="J13" s="516"/>
      <c r="K13" s="109">
        <f>'SOR Budget Coordination funds'!M13</f>
        <v>0</v>
      </c>
      <c r="L13" s="177"/>
      <c r="M13" s="55">
        <f>K13-L13</f>
        <v>0</v>
      </c>
      <c r="N13" s="516"/>
      <c r="O13" s="109">
        <f>'SOR Budget Coordination funds'!O13</f>
        <v>0</v>
      </c>
      <c r="P13" s="177"/>
      <c r="Q13" s="55">
        <f>O13-P13</f>
        <v>0</v>
      </c>
      <c r="R13" s="516"/>
      <c r="S13" s="287">
        <f>'SOR Budget Coordination funds'!P13</f>
        <v>0</v>
      </c>
      <c r="T13" s="176">
        <f>+D13+H13+L13+P13</f>
        <v>0</v>
      </c>
      <c r="U13" s="55">
        <f>S13-T13</f>
        <v>0</v>
      </c>
      <c r="V13" s="531"/>
      <c r="W13" s="425">
        <f>+C13+G13+K13+O13-S13</f>
        <v>0</v>
      </c>
      <c r="X13" s="425">
        <f>+D13+H13+L13+P13-T13</f>
        <v>0</v>
      </c>
      <c r="Y13" s="425">
        <f>+E13+I13+M13+Q13-U13</f>
        <v>0</v>
      </c>
    </row>
    <row r="14" spans="1:25" outlineLevel="1" x14ac:dyDescent="0.3">
      <c r="A14" s="299" t="s">
        <v>108</v>
      </c>
      <c r="B14" s="26" t="s">
        <v>106</v>
      </c>
      <c r="C14" s="109">
        <f>'SOR Budget Coordination funds'!I14</f>
        <v>0</v>
      </c>
      <c r="D14" s="177"/>
      <c r="E14" s="414">
        <f t="shared" ref="E14:E15" si="0">C14-D14</f>
        <v>0</v>
      </c>
      <c r="F14" s="516"/>
      <c r="G14" s="109">
        <f>'SOR Budget Coordination funds'!K14</f>
        <v>0</v>
      </c>
      <c r="H14" s="177"/>
      <c r="I14" s="55">
        <f t="shared" ref="I14:I15" si="1">G14-H14</f>
        <v>0</v>
      </c>
      <c r="J14" s="516"/>
      <c r="K14" s="109">
        <f>'SOR Budget Coordination funds'!M14</f>
        <v>0</v>
      </c>
      <c r="L14" s="177"/>
      <c r="M14" s="55">
        <f t="shared" ref="M14:M15" si="2">K14-L14</f>
        <v>0</v>
      </c>
      <c r="N14" s="516"/>
      <c r="O14" s="109">
        <f>'SOR Budget Coordination funds'!O14</f>
        <v>0</v>
      </c>
      <c r="P14" s="177"/>
      <c r="Q14" s="55">
        <f t="shared" ref="Q14:Q15" si="3">O14-P14</f>
        <v>0</v>
      </c>
      <c r="R14" s="516"/>
      <c r="S14" s="287">
        <f>'SOR Budget Coordination funds'!P14</f>
        <v>0</v>
      </c>
      <c r="T14" s="176">
        <f t="shared" ref="T14:T15" si="4">+D14+H14+L14+P14</f>
        <v>0</v>
      </c>
      <c r="U14" s="55">
        <f t="shared" ref="U14:U15" si="5">S14-T14</f>
        <v>0</v>
      </c>
      <c r="V14" s="531"/>
      <c r="W14" s="425">
        <f t="shared" ref="W14:W81" si="6">+C14+G14+K14+O14-S14</f>
        <v>0</v>
      </c>
      <c r="X14" s="425">
        <f t="shared" ref="X14:X81" si="7">+D14+H14+L14+P14-T14</f>
        <v>0</v>
      </c>
      <c r="Y14" s="425">
        <f t="shared" ref="Y14:Y81" si="8">+E14+I14+M14+Q14-U14</f>
        <v>0</v>
      </c>
    </row>
    <row r="15" spans="1:25" outlineLevel="1" x14ac:dyDescent="0.3">
      <c r="A15" s="299" t="s">
        <v>46</v>
      </c>
      <c r="B15" s="26" t="s">
        <v>107</v>
      </c>
      <c r="C15" s="109">
        <f>'SOR Budget Coordination funds'!I15</f>
        <v>0</v>
      </c>
      <c r="D15" s="177"/>
      <c r="E15" s="414">
        <f t="shared" si="0"/>
        <v>0</v>
      </c>
      <c r="F15" s="516"/>
      <c r="G15" s="109">
        <f>'SOR Budget Coordination funds'!K15</f>
        <v>0</v>
      </c>
      <c r="H15" s="177"/>
      <c r="I15" s="55">
        <f t="shared" si="1"/>
        <v>0</v>
      </c>
      <c r="J15" s="516"/>
      <c r="K15" s="109">
        <f>'SOR Budget Coordination funds'!M15</f>
        <v>0</v>
      </c>
      <c r="L15" s="177"/>
      <c r="M15" s="55">
        <f t="shared" si="2"/>
        <v>0</v>
      </c>
      <c r="N15" s="516"/>
      <c r="O15" s="109">
        <f>'SOR Budget Coordination funds'!O15</f>
        <v>0</v>
      </c>
      <c r="P15" s="177"/>
      <c r="Q15" s="55">
        <f t="shared" si="3"/>
        <v>0</v>
      </c>
      <c r="R15" s="516"/>
      <c r="S15" s="287">
        <f>'SOR Budget Coordination funds'!P15</f>
        <v>0</v>
      </c>
      <c r="T15" s="176">
        <f t="shared" si="4"/>
        <v>0</v>
      </c>
      <c r="U15" s="55">
        <f t="shared" si="5"/>
        <v>0</v>
      </c>
      <c r="V15" s="531"/>
      <c r="W15" s="425">
        <f t="shared" si="6"/>
        <v>0</v>
      </c>
      <c r="X15" s="425">
        <f t="shared" si="7"/>
        <v>0</v>
      </c>
      <c r="Y15" s="425">
        <f t="shared" si="8"/>
        <v>0</v>
      </c>
    </row>
    <row r="16" spans="1:25" ht="7.5" customHeight="1" x14ac:dyDescent="0.3">
      <c r="A16" s="300"/>
      <c r="B16" s="178"/>
      <c r="C16" s="272"/>
      <c r="D16" s="181"/>
      <c r="E16" s="181"/>
      <c r="F16" s="517"/>
      <c r="G16" s="272"/>
      <c r="H16" s="181"/>
      <c r="I16" s="180"/>
      <c r="J16" s="517"/>
      <c r="K16" s="279"/>
      <c r="L16" s="180"/>
      <c r="M16" s="181"/>
      <c r="N16" s="517"/>
      <c r="O16" s="279"/>
      <c r="P16" s="182"/>
      <c r="Q16" s="179"/>
      <c r="R16" s="517"/>
      <c r="S16" s="288"/>
      <c r="T16" s="179"/>
      <c r="U16" s="179"/>
      <c r="V16" s="532"/>
      <c r="W16" s="425">
        <f t="shared" si="6"/>
        <v>0</v>
      </c>
      <c r="X16" s="425">
        <f t="shared" si="7"/>
        <v>0</v>
      </c>
      <c r="Y16" s="425">
        <f t="shared" si="8"/>
        <v>0</v>
      </c>
    </row>
    <row r="17" spans="1:25" s="46" customFormat="1" ht="15" customHeight="1" x14ac:dyDescent="0.3">
      <c r="A17" s="437" t="str">
        <f>"Subtotal "&amp;A12&amp;" ¦ "&amp;B12</f>
        <v>Subtotal Part 1.1 ¦ Fees</v>
      </c>
      <c r="B17" s="59"/>
      <c r="C17" s="116">
        <f>SUBTOTAL(9,C12:C16)</f>
        <v>0</v>
      </c>
      <c r="D17" s="169">
        <f>SUBTOTAL(9,D12:D16)</f>
        <v>0</v>
      </c>
      <c r="E17" s="169">
        <f>SUBTOTAL(9,E12:E16)</f>
        <v>0</v>
      </c>
      <c r="F17" s="516" t="str">
        <f>IF(C17+D17=0,"",IFERROR(D17/C17-1,1))</f>
        <v/>
      </c>
      <c r="G17" s="116">
        <f>SUBTOTAL(9,G12:G16)</f>
        <v>0</v>
      </c>
      <c r="H17" s="169">
        <f>SUBTOTAL(9,H12:H16)</f>
        <v>0</v>
      </c>
      <c r="I17" s="169">
        <f>SUBTOTAL(9,I12:I16)</f>
        <v>0</v>
      </c>
      <c r="J17" s="516" t="str">
        <f>IF(G17+H17=0,"",IFERROR(H17/G17-1,1))</f>
        <v/>
      </c>
      <c r="K17" s="116">
        <f>SUBTOTAL(9,K12:K16)</f>
        <v>0</v>
      </c>
      <c r="L17" s="169">
        <f>SUBTOTAL(9,L12:L16)</f>
        <v>0</v>
      </c>
      <c r="M17" s="169">
        <f>SUBTOTAL(9,M12:M16)</f>
        <v>0</v>
      </c>
      <c r="N17" s="516" t="str">
        <f>IF(K17+L17=0,"",IFERROR(L17/K17-1,1))</f>
        <v/>
      </c>
      <c r="O17" s="116">
        <f>SUBTOTAL(9,O12:O16)</f>
        <v>0</v>
      </c>
      <c r="P17" s="169">
        <f>SUBTOTAL(9,P12:P16)</f>
        <v>0</v>
      </c>
      <c r="Q17" s="169">
        <f>SUBTOTAL(9,Q12:Q16)</f>
        <v>0</v>
      </c>
      <c r="R17" s="516" t="str">
        <f>IF(O17+P17=0,"",IFERROR(P17/O17-1,1))</f>
        <v/>
      </c>
      <c r="S17" s="116">
        <f>SUBTOTAL(9,S12:S16)</f>
        <v>0</v>
      </c>
      <c r="T17" s="169">
        <f>SUBTOTAL(9,T12:T16)</f>
        <v>0</v>
      </c>
      <c r="U17" s="169">
        <f>SUBTOTAL(9,U12:U16)</f>
        <v>0</v>
      </c>
      <c r="V17" s="531" t="str">
        <f>IF(S17+T17=0,"",IFERROR(T17/S17-1,1))</f>
        <v/>
      </c>
      <c r="W17" s="425">
        <f t="shared" si="6"/>
        <v>0</v>
      </c>
      <c r="X17" s="425">
        <f t="shared" si="7"/>
        <v>0</v>
      </c>
      <c r="Y17" s="425">
        <f t="shared" si="8"/>
        <v>0</v>
      </c>
    </row>
    <row r="18" spans="1:25" s="46" customFormat="1" ht="6.65" customHeight="1" x14ac:dyDescent="0.3">
      <c r="A18" s="301"/>
      <c r="B18" s="59"/>
      <c r="C18" s="116"/>
      <c r="D18" s="169"/>
      <c r="E18" s="169"/>
      <c r="F18" s="516"/>
      <c r="G18" s="116"/>
      <c r="H18" s="169"/>
      <c r="I18" s="169"/>
      <c r="J18" s="516"/>
      <c r="K18" s="116"/>
      <c r="L18" s="169"/>
      <c r="M18" s="169"/>
      <c r="N18" s="516"/>
      <c r="O18" s="116"/>
      <c r="P18" s="169"/>
      <c r="Q18" s="169"/>
      <c r="R18" s="516"/>
      <c r="S18" s="116"/>
      <c r="T18" s="169"/>
      <c r="U18" s="169"/>
      <c r="V18" s="531"/>
      <c r="W18" s="425"/>
      <c r="X18" s="425"/>
      <c r="Y18" s="425"/>
    </row>
    <row r="19" spans="1:25" x14ac:dyDescent="0.3">
      <c r="A19" s="444" t="s">
        <v>42</v>
      </c>
      <c r="B19" s="53" t="s">
        <v>56</v>
      </c>
      <c r="C19" s="109"/>
      <c r="D19" s="55"/>
      <c r="E19" s="55"/>
      <c r="F19" s="516"/>
      <c r="G19" s="109"/>
      <c r="H19" s="55"/>
      <c r="I19" s="49"/>
      <c r="J19" s="516"/>
      <c r="K19" s="280"/>
      <c r="L19" s="49"/>
      <c r="M19" s="55"/>
      <c r="N19" s="516"/>
      <c r="O19" s="280"/>
      <c r="P19" s="168"/>
      <c r="Q19" s="155"/>
      <c r="R19" s="516"/>
      <c r="S19" s="154"/>
      <c r="T19" s="155"/>
      <c r="U19" s="155"/>
      <c r="V19" s="531"/>
      <c r="W19" s="425">
        <f t="shared" si="6"/>
        <v>0</v>
      </c>
      <c r="X19" s="425">
        <f t="shared" si="7"/>
        <v>0</v>
      </c>
      <c r="Y19" s="425">
        <f t="shared" si="8"/>
        <v>0</v>
      </c>
    </row>
    <row r="20" spans="1:25" outlineLevel="1" x14ac:dyDescent="0.3">
      <c r="A20" s="302" t="s">
        <v>43</v>
      </c>
      <c r="B20" s="26" t="s">
        <v>37</v>
      </c>
      <c r="C20" s="109">
        <f>'SOR Budget Coordination funds'!I20</f>
        <v>0</v>
      </c>
      <c r="D20" s="177"/>
      <c r="E20" s="55">
        <f>C20-D20</f>
        <v>0</v>
      </c>
      <c r="F20" s="516"/>
      <c r="G20" s="109">
        <f>'SOR Budget Coordination funds'!K20</f>
        <v>0</v>
      </c>
      <c r="H20" s="177"/>
      <c r="I20" s="55">
        <f>G20-H20</f>
        <v>0</v>
      </c>
      <c r="J20" s="516"/>
      <c r="K20" s="109">
        <f>'SOR Budget Coordination funds'!M20</f>
        <v>0</v>
      </c>
      <c r="L20" s="177"/>
      <c r="M20" s="55">
        <f>K20-L20</f>
        <v>0</v>
      </c>
      <c r="N20" s="516"/>
      <c r="O20" s="109">
        <f>'SOR Budget Coordination funds'!O20</f>
        <v>0</v>
      </c>
      <c r="P20" s="177"/>
      <c r="Q20" s="55">
        <f>O20-P20</f>
        <v>0</v>
      </c>
      <c r="R20" s="516"/>
      <c r="S20" s="287">
        <f>'SOR Budget Coordination funds'!P20</f>
        <v>0</v>
      </c>
      <c r="T20" s="176">
        <f>+D20+H20+L20+P20</f>
        <v>0</v>
      </c>
      <c r="U20" s="55">
        <f>S20-T20</f>
        <v>0</v>
      </c>
      <c r="V20" s="531"/>
      <c r="W20" s="425">
        <f t="shared" si="6"/>
        <v>0</v>
      </c>
      <c r="X20" s="425">
        <f t="shared" si="7"/>
        <v>0</v>
      </c>
      <c r="Y20" s="425">
        <f t="shared" si="8"/>
        <v>0</v>
      </c>
    </row>
    <row r="21" spans="1:25" outlineLevel="1" x14ac:dyDescent="0.3">
      <c r="A21" s="302" t="s">
        <v>44</v>
      </c>
      <c r="B21" s="26" t="s">
        <v>224</v>
      </c>
      <c r="C21" s="109">
        <f>'SOR Budget Coordination funds'!I21</f>
        <v>0</v>
      </c>
      <c r="D21" s="177"/>
      <c r="E21" s="55">
        <f t="shared" ref="E21:E22" si="9">C21-D21</f>
        <v>0</v>
      </c>
      <c r="F21" s="516"/>
      <c r="G21" s="109">
        <f>'SOR Budget Coordination funds'!K21</f>
        <v>0</v>
      </c>
      <c r="H21" s="177"/>
      <c r="I21" s="55">
        <f t="shared" ref="I21:I22" si="10">G21-H21</f>
        <v>0</v>
      </c>
      <c r="J21" s="516"/>
      <c r="K21" s="109">
        <f>'SOR Budget Coordination funds'!M21</f>
        <v>0</v>
      </c>
      <c r="L21" s="177"/>
      <c r="M21" s="55">
        <f t="shared" ref="M21:M22" si="11">K21-L21</f>
        <v>0</v>
      </c>
      <c r="N21" s="516"/>
      <c r="O21" s="109">
        <f>'SOR Budget Coordination funds'!O21</f>
        <v>0</v>
      </c>
      <c r="P21" s="177"/>
      <c r="Q21" s="55">
        <f t="shared" ref="Q21:Q22" si="12">O21-P21</f>
        <v>0</v>
      </c>
      <c r="R21" s="516"/>
      <c r="S21" s="287">
        <f>'SOR Budget Coordination funds'!P21</f>
        <v>0</v>
      </c>
      <c r="T21" s="176">
        <f t="shared" ref="T21:T22" si="13">+D21+H21+L21+P21</f>
        <v>0</v>
      </c>
      <c r="U21" s="55">
        <f t="shared" ref="U21:U22" si="14">S21-T21</f>
        <v>0</v>
      </c>
      <c r="V21" s="531"/>
      <c r="W21" s="425">
        <f t="shared" si="6"/>
        <v>0</v>
      </c>
      <c r="X21" s="425">
        <f t="shared" si="7"/>
        <v>0</v>
      </c>
      <c r="Y21" s="425">
        <f t="shared" si="8"/>
        <v>0</v>
      </c>
    </row>
    <row r="22" spans="1:25" s="46" customFormat="1" ht="15" customHeight="1" outlineLevel="1" x14ac:dyDescent="0.3">
      <c r="A22" s="303" t="s">
        <v>45</v>
      </c>
      <c r="B22" s="64" t="s">
        <v>38</v>
      </c>
      <c r="C22" s="109">
        <f>'SOR Budget Coordination funds'!I22</f>
        <v>0</v>
      </c>
      <c r="D22" s="177"/>
      <c r="E22" s="55">
        <f t="shared" si="9"/>
        <v>0</v>
      </c>
      <c r="F22" s="516"/>
      <c r="G22" s="109">
        <f>'SOR Budget Coordination funds'!K22</f>
        <v>0</v>
      </c>
      <c r="H22" s="177"/>
      <c r="I22" s="55">
        <f t="shared" si="10"/>
        <v>0</v>
      </c>
      <c r="J22" s="516"/>
      <c r="K22" s="109">
        <f>'SOR Budget Coordination funds'!M22</f>
        <v>0</v>
      </c>
      <c r="L22" s="177"/>
      <c r="M22" s="55">
        <f t="shared" si="11"/>
        <v>0</v>
      </c>
      <c r="N22" s="516"/>
      <c r="O22" s="109">
        <f>'SOR Budget Coordination funds'!O22</f>
        <v>0</v>
      </c>
      <c r="P22" s="177"/>
      <c r="Q22" s="55">
        <f t="shared" si="12"/>
        <v>0</v>
      </c>
      <c r="R22" s="516"/>
      <c r="S22" s="287">
        <f>'SOR Budget Coordination funds'!P22</f>
        <v>0</v>
      </c>
      <c r="T22" s="176">
        <f t="shared" si="13"/>
        <v>0</v>
      </c>
      <c r="U22" s="55">
        <f t="shared" si="14"/>
        <v>0</v>
      </c>
      <c r="V22" s="531"/>
      <c r="W22" s="425">
        <f t="shared" si="6"/>
        <v>0</v>
      </c>
      <c r="X22" s="425">
        <f t="shared" si="7"/>
        <v>0</v>
      </c>
      <c r="Y22" s="425">
        <f t="shared" si="8"/>
        <v>0</v>
      </c>
    </row>
    <row r="23" spans="1:25" s="46" customFormat="1" ht="7.5" customHeight="1" x14ac:dyDescent="0.3">
      <c r="A23" s="304"/>
      <c r="B23" s="183"/>
      <c r="C23" s="273"/>
      <c r="D23" s="185"/>
      <c r="E23" s="185"/>
      <c r="F23" s="517"/>
      <c r="G23" s="273"/>
      <c r="H23" s="185"/>
      <c r="I23" s="184"/>
      <c r="J23" s="517"/>
      <c r="K23" s="281"/>
      <c r="L23" s="184"/>
      <c r="M23" s="185"/>
      <c r="N23" s="517"/>
      <c r="O23" s="284"/>
      <c r="P23" s="186"/>
      <c r="Q23" s="187"/>
      <c r="R23" s="517"/>
      <c r="S23" s="289"/>
      <c r="T23" s="187"/>
      <c r="U23" s="187"/>
      <c r="V23" s="532"/>
      <c r="W23" s="425">
        <f t="shared" si="6"/>
        <v>0</v>
      </c>
      <c r="X23" s="425">
        <f t="shared" si="7"/>
        <v>0</v>
      </c>
      <c r="Y23" s="425">
        <f t="shared" si="8"/>
        <v>0</v>
      </c>
    </row>
    <row r="24" spans="1:25" x14ac:dyDescent="0.3">
      <c r="A24" s="437" t="str">
        <f>"Subtotal "&amp;A19&amp;" ¦ "&amp;B19</f>
        <v>Subtotal Part 1.2 ¦ Reimbursable costs</v>
      </c>
      <c r="B24" s="56"/>
      <c r="C24" s="116">
        <f>SUBTOTAL(9,C19:C23)</f>
        <v>0</v>
      </c>
      <c r="D24" s="169">
        <f>SUBTOTAL(9,D19:D23)</f>
        <v>0</v>
      </c>
      <c r="E24" s="169">
        <f>SUBTOTAL(9,E19:E23)</f>
        <v>0</v>
      </c>
      <c r="F24" s="516" t="str">
        <f>IF(C24+D24=0,"",IFERROR(D24/C24-1,1))</f>
        <v/>
      </c>
      <c r="G24" s="116">
        <f>SUBTOTAL(9,G19:G23)</f>
        <v>0</v>
      </c>
      <c r="H24" s="169">
        <f>SUBTOTAL(9,H19:H23)</f>
        <v>0</v>
      </c>
      <c r="I24" s="169">
        <f>SUBTOTAL(9,I19:I23)</f>
        <v>0</v>
      </c>
      <c r="J24" s="516" t="str">
        <f>IF(G24+H24=0,"",IFERROR(H24/G24-1,1))</f>
        <v/>
      </c>
      <c r="K24" s="116">
        <f>SUBTOTAL(9,K19:K23)</f>
        <v>0</v>
      </c>
      <c r="L24" s="169">
        <f>SUBTOTAL(9,L19:L23)</f>
        <v>0</v>
      </c>
      <c r="M24" s="169">
        <f>SUBTOTAL(9,M19:M23)</f>
        <v>0</v>
      </c>
      <c r="N24" s="516" t="str">
        <f>IF(K24+L24=0,"",IFERROR(L24/K24-1,1))</f>
        <v/>
      </c>
      <c r="O24" s="116">
        <f>SUBTOTAL(9,O19:O23)</f>
        <v>0</v>
      </c>
      <c r="P24" s="169">
        <f>SUBTOTAL(9,P19:P23)</f>
        <v>0</v>
      </c>
      <c r="Q24" s="169">
        <f>SUBTOTAL(9,Q19:Q23)</f>
        <v>0</v>
      </c>
      <c r="R24" s="516" t="str">
        <f>IF(O24+P24=0,"",IFERROR(P24/O24-1,1))</f>
        <v/>
      </c>
      <c r="S24" s="116">
        <f>SUBTOTAL(9,S19:S23)</f>
        <v>0</v>
      </c>
      <c r="T24" s="169">
        <f>SUBTOTAL(9,T19:T23)</f>
        <v>0</v>
      </c>
      <c r="U24" s="169">
        <f>SUBTOTAL(9,U19:U23)</f>
        <v>0</v>
      </c>
      <c r="V24" s="531" t="str">
        <f>IF(S24+T24=0,"",IFERROR(T24/S24-1,1))</f>
        <v/>
      </c>
      <c r="W24" s="425">
        <f t="shared" si="6"/>
        <v>0</v>
      </c>
      <c r="X24" s="425">
        <f t="shared" si="7"/>
        <v>0</v>
      </c>
      <c r="Y24" s="425">
        <f t="shared" si="8"/>
        <v>0</v>
      </c>
    </row>
    <row r="25" spans="1:25" ht="6.65" customHeight="1" x14ac:dyDescent="0.3">
      <c r="A25" s="305"/>
      <c r="B25" s="56"/>
      <c r="C25" s="113"/>
      <c r="D25" s="80"/>
      <c r="E25" s="80"/>
      <c r="F25" s="518"/>
      <c r="G25" s="276"/>
      <c r="H25" s="80"/>
      <c r="I25" s="80"/>
      <c r="J25" s="518"/>
      <c r="K25" s="276"/>
      <c r="L25" s="80"/>
      <c r="M25" s="80"/>
      <c r="N25" s="518"/>
      <c r="O25" s="276"/>
      <c r="P25" s="171"/>
      <c r="Q25" s="155"/>
      <c r="R25" s="518"/>
      <c r="S25" s="154"/>
      <c r="T25" s="155"/>
      <c r="U25" s="155"/>
      <c r="V25" s="533"/>
      <c r="W25" s="425">
        <f t="shared" si="6"/>
        <v>0</v>
      </c>
      <c r="X25" s="425">
        <f t="shared" si="7"/>
        <v>0</v>
      </c>
      <c r="Y25" s="425">
        <f t="shared" si="8"/>
        <v>0</v>
      </c>
    </row>
    <row r="26" spans="1:25" s="46" customFormat="1" x14ac:dyDescent="0.3">
      <c r="A26" s="497" t="str">
        <f>"Total Part 1" &amp;" ¦ "&amp;B11</f>
        <v xml:space="preserve">Total Part 1 ¦ Services Headquarters [HQ] </v>
      </c>
      <c r="B26" s="389"/>
      <c r="C26" s="390">
        <f>SUBTOTAL(9,C11:C25)</f>
        <v>0</v>
      </c>
      <c r="D26" s="391">
        <f>SUBTOTAL(9,D11:D25)</f>
        <v>0</v>
      </c>
      <c r="E26" s="391">
        <f>SUBTOTAL(9,E11:E25)</f>
        <v>0</v>
      </c>
      <c r="F26" s="519" t="str">
        <f>IF(C26+D26=0,"",IFERROR(D26/C26-1,1))</f>
        <v/>
      </c>
      <c r="G26" s="390">
        <f>SUBTOTAL(9,G11:G25)</f>
        <v>0</v>
      </c>
      <c r="H26" s="391">
        <f>SUBTOTAL(9,H11:H25)</f>
        <v>0</v>
      </c>
      <c r="I26" s="391">
        <f>SUBTOTAL(9,I11:I25)</f>
        <v>0</v>
      </c>
      <c r="J26" s="519" t="str">
        <f>IF(G26+H26=0,"",IFERROR(H26/G26-1,1))</f>
        <v/>
      </c>
      <c r="K26" s="390">
        <f>SUBTOTAL(9,K11:K25)</f>
        <v>0</v>
      </c>
      <c r="L26" s="391">
        <f>SUBTOTAL(9,L11:L25)</f>
        <v>0</v>
      </c>
      <c r="M26" s="391">
        <f>SUBTOTAL(9,M11:M25)</f>
        <v>0</v>
      </c>
      <c r="N26" s="519" t="str">
        <f>IF(K26+L26=0,"",IFERROR(L26/K26-1,1))</f>
        <v/>
      </c>
      <c r="O26" s="390">
        <f>SUBTOTAL(9,O11:O25)</f>
        <v>0</v>
      </c>
      <c r="P26" s="391">
        <f>SUBTOTAL(9,P11:P25)</f>
        <v>0</v>
      </c>
      <c r="Q26" s="391">
        <f>SUBTOTAL(9,Q11:Q25)</f>
        <v>0</v>
      </c>
      <c r="R26" s="519" t="str">
        <f>IF(O26+P26=0,"",IFERROR(P26/O26-1,1))</f>
        <v/>
      </c>
      <c r="S26" s="390">
        <f>SUBTOTAL(9,S11:S25)</f>
        <v>0</v>
      </c>
      <c r="T26" s="391">
        <f>SUBTOTAL(9,T11:T25)</f>
        <v>0</v>
      </c>
      <c r="U26" s="391">
        <f>SUBTOTAL(9,U11:U25)</f>
        <v>0</v>
      </c>
      <c r="V26" s="534" t="str">
        <f>IF(S26+T26=0,"",IFERROR(T26/S26-1,1))</f>
        <v/>
      </c>
      <c r="W26" s="425">
        <f t="shared" si="6"/>
        <v>0</v>
      </c>
      <c r="X26" s="425">
        <f t="shared" si="7"/>
        <v>0</v>
      </c>
      <c r="Y26" s="425">
        <f t="shared" si="8"/>
        <v>0</v>
      </c>
    </row>
    <row r="27" spans="1:25" s="189" customFormat="1" ht="6.65" customHeight="1" x14ac:dyDescent="0.3">
      <c r="A27" s="468"/>
      <c r="B27" s="469"/>
      <c r="C27" s="470"/>
      <c r="D27" s="471"/>
      <c r="E27" s="471"/>
      <c r="F27" s="520"/>
      <c r="G27" s="472"/>
      <c r="H27" s="471"/>
      <c r="I27" s="472"/>
      <c r="J27" s="520"/>
      <c r="K27" s="471"/>
      <c r="L27" s="472"/>
      <c r="M27" s="471"/>
      <c r="N27" s="520"/>
      <c r="O27" s="471"/>
      <c r="P27" s="473"/>
      <c r="Q27" s="474"/>
      <c r="R27" s="520"/>
      <c r="S27" s="474"/>
      <c r="T27" s="474"/>
      <c r="U27" s="474"/>
      <c r="V27" s="520"/>
      <c r="W27" s="425">
        <f t="shared" si="6"/>
        <v>0</v>
      </c>
      <c r="X27" s="425">
        <f t="shared" si="7"/>
        <v>0</v>
      </c>
      <c r="Y27" s="425">
        <f t="shared" si="8"/>
        <v>0</v>
      </c>
    </row>
    <row r="28" spans="1:25" s="46" customFormat="1" ht="21" customHeight="1" x14ac:dyDescent="0.3">
      <c r="A28" s="298" t="s">
        <v>51</v>
      </c>
      <c r="B28" s="77" t="s">
        <v>216</v>
      </c>
      <c r="C28" s="93"/>
      <c r="D28" s="43"/>
      <c r="E28" s="43"/>
      <c r="F28" s="515"/>
      <c r="G28" s="274"/>
      <c r="H28" s="43"/>
      <c r="I28" s="52"/>
      <c r="J28" s="515"/>
      <c r="K28" s="93"/>
      <c r="L28" s="52"/>
      <c r="M28" s="43"/>
      <c r="N28" s="515"/>
      <c r="O28" s="93"/>
      <c r="P28" s="174"/>
      <c r="Q28" s="175"/>
      <c r="R28" s="515"/>
      <c r="S28" s="286"/>
      <c r="T28" s="175"/>
      <c r="U28" s="175"/>
      <c r="V28" s="530"/>
      <c r="W28" s="425">
        <f t="shared" si="6"/>
        <v>0</v>
      </c>
      <c r="X28" s="425">
        <f t="shared" si="7"/>
        <v>0</v>
      </c>
      <c r="Y28" s="425">
        <f t="shared" si="8"/>
        <v>0</v>
      </c>
    </row>
    <row r="29" spans="1:25" x14ac:dyDescent="0.3">
      <c r="A29" s="445" t="s">
        <v>52</v>
      </c>
      <c r="B29" s="53" t="s">
        <v>55</v>
      </c>
      <c r="C29" s="94"/>
      <c r="D29" s="54"/>
      <c r="E29" s="54"/>
      <c r="F29" s="516"/>
      <c r="G29" s="275"/>
      <c r="H29" s="54"/>
      <c r="I29" s="30"/>
      <c r="J29" s="516"/>
      <c r="K29" s="94"/>
      <c r="L29" s="30"/>
      <c r="M29" s="54"/>
      <c r="N29" s="516"/>
      <c r="O29" s="94"/>
      <c r="P29" s="167"/>
      <c r="Q29" s="155"/>
      <c r="R29" s="516"/>
      <c r="S29" s="154"/>
      <c r="T29" s="155"/>
      <c r="U29" s="155"/>
      <c r="V29" s="531"/>
      <c r="W29" s="425">
        <f t="shared" si="6"/>
        <v>0</v>
      </c>
      <c r="X29" s="425">
        <f t="shared" si="7"/>
        <v>0</v>
      </c>
      <c r="Y29" s="425">
        <f t="shared" si="8"/>
        <v>0</v>
      </c>
    </row>
    <row r="30" spans="1:25" outlineLevel="1" x14ac:dyDescent="0.3">
      <c r="A30" s="299" t="s">
        <v>53</v>
      </c>
      <c r="B30" s="26" t="s">
        <v>105</v>
      </c>
      <c r="C30" s="109">
        <f>'SOR Budget Coordination funds'!I31</f>
        <v>0</v>
      </c>
      <c r="D30" s="177"/>
      <c r="E30" s="55">
        <f>C30-D30</f>
        <v>0</v>
      </c>
      <c r="F30" s="516"/>
      <c r="G30" s="109">
        <f>'SOR Budget Coordination funds'!K31</f>
        <v>0</v>
      </c>
      <c r="H30" s="177"/>
      <c r="I30" s="55">
        <f>G30-H30</f>
        <v>0</v>
      </c>
      <c r="J30" s="516"/>
      <c r="K30" s="109">
        <f>'SOR Budget Coordination funds'!M31</f>
        <v>0</v>
      </c>
      <c r="L30" s="177"/>
      <c r="M30" s="55">
        <f>K30-L30</f>
        <v>0</v>
      </c>
      <c r="N30" s="516"/>
      <c r="O30" s="109">
        <f>'SOR Budget Coordination funds'!O31</f>
        <v>0</v>
      </c>
      <c r="P30" s="177"/>
      <c r="Q30" s="55">
        <f>O30-P30</f>
        <v>0</v>
      </c>
      <c r="R30" s="516"/>
      <c r="S30" s="287">
        <f>'SOR Budget Coordination funds'!P31</f>
        <v>0</v>
      </c>
      <c r="T30" s="176">
        <f>+D30+H30+L30+P30</f>
        <v>0</v>
      </c>
      <c r="U30" s="55">
        <f>S30-T30</f>
        <v>0</v>
      </c>
      <c r="V30" s="531"/>
      <c r="W30" s="425">
        <f t="shared" si="6"/>
        <v>0</v>
      </c>
      <c r="X30" s="425">
        <f t="shared" si="7"/>
        <v>0</v>
      </c>
      <c r="Y30" s="425">
        <f t="shared" si="8"/>
        <v>0</v>
      </c>
    </row>
    <row r="31" spans="1:25" outlineLevel="1" x14ac:dyDescent="0.3">
      <c r="A31" s="299" t="s">
        <v>196</v>
      </c>
      <c r="B31" s="26" t="s">
        <v>106</v>
      </c>
      <c r="C31" s="109">
        <f>'SOR Budget Coordination funds'!I32</f>
        <v>0</v>
      </c>
      <c r="D31" s="177"/>
      <c r="E31" s="55">
        <f t="shared" ref="E31:E32" si="15">C31-D31</f>
        <v>0</v>
      </c>
      <c r="F31" s="516"/>
      <c r="G31" s="109">
        <f>'SOR Budget Coordination funds'!K32</f>
        <v>0</v>
      </c>
      <c r="H31" s="177"/>
      <c r="I31" s="55">
        <f t="shared" ref="I31:I32" si="16">G31-H31</f>
        <v>0</v>
      </c>
      <c r="J31" s="516"/>
      <c r="K31" s="109">
        <f>'SOR Budget Coordination funds'!M32</f>
        <v>0</v>
      </c>
      <c r="L31" s="177"/>
      <c r="M31" s="55">
        <f t="shared" ref="M31:M32" si="17">K31-L31</f>
        <v>0</v>
      </c>
      <c r="N31" s="516"/>
      <c r="O31" s="109">
        <f>'SOR Budget Coordination funds'!O32</f>
        <v>0</v>
      </c>
      <c r="P31" s="177"/>
      <c r="Q31" s="55">
        <f t="shared" ref="Q31:Q32" si="18">O31-P31</f>
        <v>0</v>
      </c>
      <c r="R31" s="516"/>
      <c r="S31" s="287">
        <f>'SOR Budget Coordination funds'!P32</f>
        <v>0</v>
      </c>
      <c r="T31" s="176">
        <f t="shared" ref="T31:T32" si="19">+D31+H31+L31+P31</f>
        <v>0</v>
      </c>
      <c r="U31" s="55">
        <f t="shared" ref="U31:U32" si="20">S31-T31</f>
        <v>0</v>
      </c>
      <c r="V31" s="531"/>
      <c r="W31" s="425">
        <f t="shared" si="6"/>
        <v>0</v>
      </c>
      <c r="X31" s="425">
        <f t="shared" si="7"/>
        <v>0</v>
      </c>
      <c r="Y31" s="425">
        <f t="shared" si="8"/>
        <v>0</v>
      </c>
    </row>
    <row r="32" spans="1:25" outlineLevel="1" x14ac:dyDescent="0.3">
      <c r="A32" s="299" t="s">
        <v>54</v>
      </c>
      <c r="B32" s="26" t="s">
        <v>36</v>
      </c>
      <c r="C32" s="109">
        <f>'SOR Budget Coordination funds'!I33</f>
        <v>0</v>
      </c>
      <c r="D32" s="177"/>
      <c r="E32" s="55">
        <f t="shared" si="15"/>
        <v>0</v>
      </c>
      <c r="F32" s="516"/>
      <c r="G32" s="109">
        <f>'SOR Budget Coordination funds'!K33</f>
        <v>0</v>
      </c>
      <c r="H32" s="177"/>
      <c r="I32" s="55">
        <f t="shared" si="16"/>
        <v>0</v>
      </c>
      <c r="J32" s="516"/>
      <c r="K32" s="109">
        <f>'SOR Budget Coordination funds'!M33</f>
        <v>0</v>
      </c>
      <c r="L32" s="177"/>
      <c r="M32" s="55">
        <f t="shared" si="17"/>
        <v>0</v>
      </c>
      <c r="N32" s="516"/>
      <c r="O32" s="109">
        <f>'SOR Budget Coordination funds'!O33</f>
        <v>0</v>
      </c>
      <c r="P32" s="177"/>
      <c r="Q32" s="55">
        <f t="shared" si="18"/>
        <v>0</v>
      </c>
      <c r="R32" s="516"/>
      <c r="S32" s="287">
        <f>'SOR Budget Coordination funds'!P33</f>
        <v>0</v>
      </c>
      <c r="T32" s="176">
        <f t="shared" si="19"/>
        <v>0</v>
      </c>
      <c r="U32" s="55">
        <f t="shared" si="20"/>
        <v>0</v>
      </c>
      <c r="V32" s="531"/>
      <c r="W32" s="425">
        <f t="shared" si="6"/>
        <v>0</v>
      </c>
      <c r="X32" s="425">
        <f t="shared" si="7"/>
        <v>0</v>
      </c>
      <c r="Y32" s="425">
        <f t="shared" si="8"/>
        <v>0</v>
      </c>
    </row>
    <row r="33" spans="1:25" ht="6.65" customHeight="1" x14ac:dyDescent="0.3">
      <c r="A33" s="300"/>
      <c r="B33" s="36"/>
      <c r="C33" s="272"/>
      <c r="D33" s="181"/>
      <c r="E33" s="181"/>
      <c r="F33" s="517"/>
      <c r="G33" s="272"/>
      <c r="H33" s="181"/>
      <c r="I33" s="180"/>
      <c r="J33" s="517"/>
      <c r="K33" s="279"/>
      <c r="L33" s="180"/>
      <c r="M33" s="181"/>
      <c r="N33" s="517"/>
      <c r="O33" s="279"/>
      <c r="P33" s="182"/>
      <c r="Q33" s="179"/>
      <c r="R33" s="517"/>
      <c r="S33" s="288"/>
      <c r="T33" s="179"/>
      <c r="U33" s="179"/>
      <c r="V33" s="532"/>
      <c r="W33" s="425">
        <f t="shared" si="6"/>
        <v>0</v>
      </c>
      <c r="X33" s="425">
        <f t="shared" si="7"/>
        <v>0</v>
      </c>
      <c r="Y33" s="425">
        <f t="shared" si="8"/>
        <v>0</v>
      </c>
    </row>
    <row r="34" spans="1:25" x14ac:dyDescent="0.3">
      <c r="A34" s="437" t="str">
        <f>"Subtotal "&amp;A29&amp;" ¦ "&amp;B29</f>
        <v>Subtotal Part 2.1 ¦ Fees</v>
      </c>
      <c r="B34" s="69"/>
      <c r="C34" s="116">
        <f>SUBTOTAL(9,C29:C33)</f>
        <v>0</v>
      </c>
      <c r="D34" s="169">
        <f t="shared" ref="D34" si="21">SUBTOTAL(9,D29:D33)</f>
        <v>0</v>
      </c>
      <c r="E34" s="169">
        <f t="shared" ref="E34" si="22">SUBTOTAL(9,E29:E33)</f>
        <v>0</v>
      </c>
      <c r="F34" s="518" t="str">
        <f>IF(C34+D34=0,"",IFERROR(D34/C34-1,1))</f>
        <v/>
      </c>
      <c r="G34" s="116">
        <f t="shared" ref="G34" si="23">SUBTOTAL(9,G29:G33)</f>
        <v>0</v>
      </c>
      <c r="H34" s="169">
        <f t="shared" ref="H34" si="24">SUBTOTAL(9,H29:H33)</f>
        <v>0</v>
      </c>
      <c r="I34" s="169">
        <f t="shared" ref="I34" si="25">SUBTOTAL(9,I29:I33)</f>
        <v>0</v>
      </c>
      <c r="J34" s="518" t="str">
        <f>IF(G34+H34=0,"",IFERROR(H34/G34-1,1))</f>
        <v/>
      </c>
      <c r="K34" s="116">
        <f t="shared" ref="K34" si="26">SUBTOTAL(9,K29:K33)</f>
        <v>0</v>
      </c>
      <c r="L34" s="169">
        <f t="shared" ref="L34" si="27">SUBTOTAL(9,L29:L33)</f>
        <v>0</v>
      </c>
      <c r="M34" s="169">
        <f t="shared" ref="M34" si="28">SUBTOTAL(9,M29:M33)</f>
        <v>0</v>
      </c>
      <c r="N34" s="518" t="str">
        <f>IF(K34+L34=0,"",IFERROR(L34/K34-1,1))</f>
        <v/>
      </c>
      <c r="O34" s="116">
        <f t="shared" ref="O34" si="29">SUBTOTAL(9,O29:O33)</f>
        <v>0</v>
      </c>
      <c r="P34" s="169">
        <f t="shared" ref="P34" si="30">SUBTOTAL(9,P29:P33)</f>
        <v>0</v>
      </c>
      <c r="Q34" s="169">
        <f t="shared" ref="Q34" si="31">SUBTOTAL(9,Q29:Q33)</f>
        <v>0</v>
      </c>
      <c r="R34" s="518" t="str">
        <f>IF(O34+P34=0,"",IFERROR(P34/O34-1,1))</f>
        <v/>
      </c>
      <c r="S34" s="116">
        <f t="shared" ref="S34" si="32">SUBTOTAL(9,S29:S33)</f>
        <v>0</v>
      </c>
      <c r="T34" s="169">
        <f t="shared" ref="T34" si="33">SUBTOTAL(9,T29:T33)</f>
        <v>0</v>
      </c>
      <c r="U34" s="169">
        <f t="shared" ref="U34" si="34">SUBTOTAL(9,U29:U33)</f>
        <v>0</v>
      </c>
      <c r="V34" s="533" t="str">
        <f>IF(S34+T34=0,"",IFERROR(T34/S34-1,1))</f>
        <v/>
      </c>
      <c r="W34" s="425">
        <f t="shared" si="6"/>
        <v>0</v>
      </c>
      <c r="X34" s="425">
        <f t="shared" si="7"/>
        <v>0</v>
      </c>
      <c r="Y34" s="425">
        <f t="shared" si="8"/>
        <v>0</v>
      </c>
    </row>
    <row r="35" spans="1:25" ht="6.65" customHeight="1" x14ac:dyDescent="0.3">
      <c r="A35" s="301"/>
      <c r="B35" s="59"/>
      <c r="C35" s="116"/>
      <c r="D35" s="169"/>
      <c r="E35" s="169"/>
      <c r="F35" s="518"/>
      <c r="G35" s="116"/>
      <c r="H35" s="169"/>
      <c r="I35" s="169"/>
      <c r="J35" s="518"/>
      <c r="K35" s="116"/>
      <c r="L35" s="169"/>
      <c r="M35" s="169"/>
      <c r="N35" s="518"/>
      <c r="O35" s="116"/>
      <c r="P35" s="169"/>
      <c r="Q35" s="169"/>
      <c r="R35" s="518"/>
      <c r="S35" s="116"/>
      <c r="T35" s="169"/>
      <c r="U35" s="169"/>
      <c r="V35" s="533"/>
      <c r="W35" s="425"/>
      <c r="X35" s="425"/>
      <c r="Y35" s="425"/>
    </row>
    <row r="36" spans="1:25" x14ac:dyDescent="0.3">
      <c r="A36" s="444" t="s">
        <v>197</v>
      </c>
      <c r="B36" s="53" t="s">
        <v>56</v>
      </c>
      <c r="C36" s="109"/>
      <c r="D36" s="55"/>
      <c r="E36" s="55"/>
      <c r="F36" s="516"/>
      <c r="G36" s="109"/>
      <c r="H36" s="55"/>
      <c r="I36" s="49"/>
      <c r="J36" s="516"/>
      <c r="K36" s="280"/>
      <c r="L36" s="49"/>
      <c r="M36" s="55"/>
      <c r="N36" s="516"/>
      <c r="O36" s="280"/>
      <c r="P36" s="168"/>
      <c r="Q36" s="155"/>
      <c r="R36" s="516"/>
      <c r="S36" s="154"/>
      <c r="T36" s="155"/>
      <c r="U36" s="155"/>
      <c r="V36" s="531"/>
      <c r="W36" s="425">
        <f t="shared" si="6"/>
        <v>0</v>
      </c>
      <c r="X36" s="425">
        <f t="shared" si="7"/>
        <v>0</v>
      </c>
      <c r="Y36" s="425">
        <f t="shared" si="8"/>
        <v>0</v>
      </c>
    </row>
    <row r="37" spans="1:25" outlineLevel="1" x14ac:dyDescent="0.3">
      <c r="A37" s="302" t="s">
        <v>109</v>
      </c>
      <c r="B37" s="26" t="s">
        <v>37</v>
      </c>
      <c r="C37" s="109">
        <f>'SOR Budget Coordination funds'!I38</f>
        <v>0</v>
      </c>
      <c r="D37" s="177"/>
      <c r="E37" s="55">
        <f>C37-D37</f>
        <v>0</v>
      </c>
      <c r="F37" s="516"/>
      <c r="G37" s="109">
        <f>'SOR Budget Coordination funds'!K38</f>
        <v>0</v>
      </c>
      <c r="H37" s="177"/>
      <c r="I37" s="55">
        <f>G37-H37</f>
        <v>0</v>
      </c>
      <c r="J37" s="516"/>
      <c r="K37" s="109">
        <f>'SOR Budget Coordination funds'!M38</f>
        <v>0</v>
      </c>
      <c r="L37" s="177"/>
      <c r="M37" s="55">
        <f>K37-L37</f>
        <v>0</v>
      </c>
      <c r="N37" s="516"/>
      <c r="O37" s="109">
        <f>'SOR Budget Coordination funds'!O38</f>
        <v>0</v>
      </c>
      <c r="P37" s="177"/>
      <c r="Q37" s="55">
        <f>O37-P37</f>
        <v>0</v>
      </c>
      <c r="R37" s="516"/>
      <c r="S37" s="287">
        <f>'SOR Budget Coordination funds'!P38</f>
        <v>0</v>
      </c>
      <c r="T37" s="176">
        <f>+D37+H37+L37+P37</f>
        <v>0</v>
      </c>
      <c r="U37" s="55">
        <f>S37-T37</f>
        <v>0</v>
      </c>
      <c r="V37" s="531"/>
      <c r="W37" s="425">
        <f t="shared" si="6"/>
        <v>0</v>
      </c>
      <c r="X37" s="425">
        <f t="shared" si="7"/>
        <v>0</v>
      </c>
      <c r="Y37" s="425">
        <f t="shared" si="8"/>
        <v>0</v>
      </c>
    </row>
    <row r="38" spans="1:25" outlineLevel="1" x14ac:dyDescent="0.3">
      <c r="A38" s="302" t="s">
        <v>198</v>
      </c>
      <c r="B38" s="26" t="s">
        <v>224</v>
      </c>
      <c r="C38" s="109">
        <f>'SOR Budget Coordination funds'!I39</f>
        <v>0</v>
      </c>
      <c r="D38" s="177"/>
      <c r="E38" s="55">
        <f t="shared" ref="E38:E39" si="35">C38-D38</f>
        <v>0</v>
      </c>
      <c r="F38" s="516"/>
      <c r="G38" s="109">
        <f>'SOR Budget Coordination funds'!K39</f>
        <v>0</v>
      </c>
      <c r="H38" s="177"/>
      <c r="I38" s="55">
        <f t="shared" ref="I38:I39" si="36">G38-H38</f>
        <v>0</v>
      </c>
      <c r="J38" s="516"/>
      <c r="K38" s="109">
        <f>'SOR Budget Coordination funds'!M39</f>
        <v>0</v>
      </c>
      <c r="L38" s="177"/>
      <c r="M38" s="55">
        <f t="shared" ref="M38:M39" si="37">K38-L38</f>
        <v>0</v>
      </c>
      <c r="N38" s="516"/>
      <c r="O38" s="109">
        <f>'SOR Budget Coordination funds'!O39</f>
        <v>0</v>
      </c>
      <c r="P38" s="177"/>
      <c r="Q38" s="55">
        <f t="shared" ref="Q38:Q39" si="38">O38-P38</f>
        <v>0</v>
      </c>
      <c r="R38" s="516"/>
      <c r="S38" s="287">
        <f>'SOR Budget Coordination funds'!P39</f>
        <v>0</v>
      </c>
      <c r="T38" s="176">
        <f t="shared" ref="T38:T39" si="39">+D38+H38+L38+P38</f>
        <v>0</v>
      </c>
      <c r="U38" s="55">
        <f t="shared" ref="U38:U39" si="40">S38-T38</f>
        <v>0</v>
      </c>
      <c r="V38" s="531"/>
      <c r="W38" s="425">
        <f t="shared" si="6"/>
        <v>0</v>
      </c>
      <c r="X38" s="425">
        <f t="shared" si="7"/>
        <v>0</v>
      </c>
      <c r="Y38" s="425">
        <f t="shared" si="8"/>
        <v>0</v>
      </c>
    </row>
    <row r="39" spans="1:25" outlineLevel="1" x14ac:dyDescent="0.3">
      <c r="A39" s="303" t="s">
        <v>199</v>
      </c>
      <c r="B39" s="64" t="s">
        <v>38</v>
      </c>
      <c r="C39" s="109">
        <f>'SOR Budget Coordination funds'!I40</f>
        <v>0</v>
      </c>
      <c r="D39" s="177"/>
      <c r="E39" s="55">
        <f t="shared" si="35"/>
        <v>0</v>
      </c>
      <c r="F39" s="516"/>
      <c r="G39" s="109">
        <f>'SOR Budget Coordination funds'!K40</f>
        <v>0</v>
      </c>
      <c r="H39" s="177"/>
      <c r="I39" s="55">
        <f t="shared" si="36"/>
        <v>0</v>
      </c>
      <c r="J39" s="516"/>
      <c r="K39" s="109">
        <f>'SOR Budget Coordination funds'!M40</f>
        <v>0</v>
      </c>
      <c r="L39" s="177"/>
      <c r="M39" s="55">
        <f t="shared" si="37"/>
        <v>0</v>
      </c>
      <c r="N39" s="516"/>
      <c r="O39" s="109">
        <f>'SOR Budget Coordination funds'!O40</f>
        <v>0</v>
      </c>
      <c r="P39" s="177"/>
      <c r="Q39" s="55">
        <f t="shared" si="38"/>
        <v>0</v>
      </c>
      <c r="R39" s="516"/>
      <c r="S39" s="287">
        <f>'SOR Budget Coordination funds'!P40</f>
        <v>0</v>
      </c>
      <c r="T39" s="176">
        <f t="shared" si="39"/>
        <v>0</v>
      </c>
      <c r="U39" s="55">
        <f t="shared" si="40"/>
        <v>0</v>
      </c>
      <c r="V39" s="531"/>
      <c r="W39" s="425">
        <f t="shared" si="6"/>
        <v>0</v>
      </c>
      <c r="X39" s="425">
        <f t="shared" si="7"/>
        <v>0</v>
      </c>
      <c r="Y39" s="425">
        <f t="shared" si="8"/>
        <v>0</v>
      </c>
    </row>
    <row r="40" spans="1:25" ht="6.65" customHeight="1" x14ac:dyDescent="0.3">
      <c r="A40" s="304"/>
      <c r="B40" s="64"/>
      <c r="C40" s="273"/>
      <c r="D40" s="185"/>
      <c r="E40" s="185"/>
      <c r="F40" s="517"/>
      <c r="G40" s="273"/>
      <c r="H40" s="185"/>
      <c r="I40" s="184"/>
      <c r="J40" s="517"/>
      <c r="K40" s="281"/>
      <c r="L40" s="184"/>
      <c r="M40" s="185"/>
      <c r="N40" s="517"/>
      <c r="O40" s="284"/>
      <c r="P40" s="186"/>
      <c r="Q40" s="187"/>
      <c r="R40" s="517"/>
      <c r="S40" s="289"/>
      <c r="T40" s="187"/>
      <c r="U40" s="187"/>
      <c r="V40" s="532"/>
      <c r="W40" s="425">
        <f t="shared" si="6"/>
        <v>0</v>
      </c>
      <c r="X40" s="425">
        <f t="shared" si="7"/>
        <v>0</v>
      </c>
      <c r="Y40" s="425">
        <f t="shared" si="8"/>
        <v>0</v>
      </c>
    </row>
    <row r="41" spans="1:25" x14ac:dyDescent="0.3">
      <c r="A41" s="437" t="str">
        <f>"Subtotal "&amp;A36&amp;" ¦ "&amp;B36</f>
        <v>Subtotal Part 2.2 ¦ Reimbursable costs</v>
      </c>
      <c r="B41" s="71"/>
      <c r="C41" s="116">
        <f>SUBTOTAL(9,C36:C40)</f>
        <v>0</v>
      </c>
      <c r="D41" s="169">
        <f t="shared" ref="D41" si="41">SUBTOTAL(9,D36:D40)</f>
        <v>0</v>
      </c>
      <c r="E41" s="169">
        <f t="shared" ref="E41" si="42">SUBTOTAL(9,E36:E40)</f>
        <v>0</v>
      </c>
      <c r="F41" s="516" t="str">
        <f>IF(C41+D41=0,"",IFERROR(D41/C41-1,1))</f>
        <v/>
      </c>
      <c r="G41" s="116">
        <f t="shared" ref="G41" si="43">SUBTOTAL(9,G36:G40)</f>
        <v>0</v>
      </c>
      <c r="H41" s="169">
        <f t="shared" ref="H41" si="44">SUBTOTAL(9,H36:H40)</f>
        <v>0</v>
      </c>
      <c r="I41" s="169">
        <f t="shared" ref="I41" si="45">SUBTOTAL(9,I36:I40)</f>
        <v>0</v>
      </c>
      <c r="J41" s="516" t="str">
        <f>IF(G41+H41=0,"",IFERROR(H41/G41-1,1))</f>
        <v/>
      </c>
      <c r="K41" s="116">
        <f t="shared" ref="K41" si="46">SUBTOTAL(9,K36:K40)</f>
        <v>0</v>
      </c>
      <c r="L41" s="169">
        <f t="shared" ref="L41" si="47">SUBTOTAL(9,L36:L40)</f>
        <v>0</v>
      </c>
      <c r="M41" s="169">
        <f t="shared" ref="M41" si="48">SUBTOTAL(9,M36:M40)</f>
        <v>0</v>
      </c>
      <c r="N41" s="516" t="str">
        <f>IF(K41+L41=0,"",IFERROR(L41/K41-1,1))</f>
        <v/>
      </c>
      <c r="O41" s="116">
        <f t="shared" ref="O41" si="49">SUBTOTAL(9,O36:O40)</f>
        <v>0</v>
      </c>
      <c r="P41" s="169">
        <f t="shared" ref="P41" si="50">SUBTOTAL(9,P36:P40)</f>
        <v>0</v>
      </c>
      <c r="Q41" s="169">
        <f t="shared" ref="Q41" si="51">SUBTOTAL(9,Q36:Q40)</f>
        <v>0</v>
      </c>
      <c r="R41" s="516" t="str">
        <f>IF(O41+P41=0,"",IFERROR(P41/O41-1,1))</f>
        <v/>
      </c>
      <c r="S41" s="116">
        <f t="shared" ref="S41" si="52">SUBTOTAL(9,S36:S40)</f>
        <v>0</v>
      </c>
      <c r="T41" s="169">
        <f t="shared" ref="T41" si="53">SUBTOTAL(9,T36:T40)</f>
        <v>0</v>
      </c>
      <c r="U41" s="169">
        <f t="shared" ref="U41" si="54">SUBTOTAL(9,U36:U40)</f>
        <v>0</v>
      </c>
      <c r="V41" s="531" t="str">
        <f>IF(S41+T41=0,"",IFERROR(T41/S41-1,1))</f>
        <v/>
      </c>
      <c r="W41" s="425">
        <f t="shared" si="6"/>
        <v>0</v>
      </c>
      <c r="X41" s="425">
        <f t="shared" si="7"/>
        <v>0</v>
      </c>
      <c r="Y41" s="425">
        <f t="shared" si="8"/>
        <v>0</v>
      </c>
    </row>
    <row r="42" spans="1:25" ht="6.65" customHeight="1" x14ac:dyDescent="0.3">
      <c r="A42" s="305"/>
      <c r="B42" s="56"/>
      <c r="C42" s="113"/>
      <c r="D42" s="80"/>
      <c r="E42" s="80"/>
      <c r="F42" s="518"/>
      <c r="G42" s="276"/>
      <c r="H42" s="80"/>
      <c r="I42" s="80"/>
      <c r="J42" s="518"/>
      <c r="K42" s="276"/>
      <c r="L42" s="80"/>
      <c r="M42" s="80"/>
      <c r="N42" s="518"/>
      <c r="O42" s="276"/>
      <c r="P42" s="171"/>
      <c r="Q42" s="155"/>
      <c r="R42" s="518"/>
      <c r="S42" s="154"/>
      <c r="T42" s="155"/>
      <c r="U42" s="155"/>
      <c r="V42" s="533"/>
      <c r="W42" s="425">
        <f t="shared" si="6"/>
        <v>0</v>
      </c>
      <c r="X42" s="425">
        <f t="shared" si="7"/>
        <v>0</v>
      </c>
      <c r="Y42" s="425">
        <f t="shared" si="8"/>
        <v>0</v>
      </c>
    </row>
    <row r="43" spans="1:25" x14ac:dyDescent="0.3">
      <c r="A43" s="446" t="str">
        <f>"Total Part 2" &amp;" ¦ "&amp;B28</f>
        <v>Total Part 2 ¦ Local Office [LO] of Contractor</v>
      </c>
      <c r="B43" s="389"/>
      <c r="C43" s="390">
        <f>SUBTOTAL(9,C28:C42)</f>
        <v>0</v>
      </c>
      <c r="D43" s="391">
        <f t="shared" ref="D43:U43" si="55">SUBTOTAL(9,D28:D42)</f>
        <v>0</v>
      </c>
      <c r="E43" s="391">
        <f t="shared" si="55"/>
        <v>0</v>
      </c>
      <c r="F43" s="519" t="str">
        <f>IF(C43+D43=0,"",IFERROR(D43/C43-1,1))</f>
        <v/>
      </c>
      <c r="G43" s="390">
        <f t="shared" si="55"/>
        <v>0</v>
      </c>
      <c r="H43" s="391">
        <f t="shared" si="55"/>
        <v>0</v>
      </c>
      <c r="I43" s="391">
        <f t="shared" si="55"/>
        <v>0</v>
      </c>
      <c r="J43" s="519" t="str">
        <f>IF(G43+H43=0,"",IFERROR(H43/G43-1,1))</f>
        <v/>
      </c>
      <c r="K43" s="390">
        <f t="shared" si="55"/>
        <v>0</v>
      </c>
      <c r="L43" s="391">
        <f t="shared" si="55"/>
        <v>0</v>
      </c>
      <c r="M43" s="391">
        <f t="shared" si="55"/>
        <v>0</v>
      </c>
      <c r="N43" s="519" t="str">
        <f>IF(K43+L43=0,"",IFERROR(L43/K43-1,1))</f>
        <v/>
      </c>
      <c r="O43" s="390">
        <f t="shared" si="55"/>
        <v>0</v>
      </c>
      <c r="P43" s="391">
        <f t="shared" si="55"/>
        <v>0</v>
      </c>
      <c r="Q43" s="391">
        <f t="shared" si="55"/>
        <v>0</v>
      </c>
      <c r="R43" s="519" t="str">
        <f>IF(O43+P43=0,"",IFERROR(P43/O43-1,1))</f>
        <v/>
      </c>
      <c r="S43" s="390">
        <f t="shared" si="55"/>
        <v>0</v>
      </c>
      <c r="T43" s="391">
        <f t="shared" si="55"/>
        <v>0</v>
      </c>
      <c r="U43" s="391">
        <f t="shared" si="55"/>
        <v>0</v>
      </c>
      <c r="V43" s="534" t="str">
        <f>IF(S43+T43=0,"",IFERROR(T43/S43-1,1))</f>
        <v/>
      </c>
      <c r="W43" s="425">
        <f t="shared" si="6"/>
        <v>0</v>
      </c>
      <c r="X43" s="425">
        <f t="shared" si="7"/>
        <v>0</v>
      </c>
      <c r="Y43" s="425">
        <f t="shared" si="8"/>
        <v>0</v>
      </c>
    </row>
    <row r="44" spans="1:25" s="189" customFormat="1" ht="6.65" customHeight="1" x14ac:dyDescent="0.3">
      <c r="A44" s="468"/>
      <c r="B44" s="469"/>
      <c r="C44" s="470"/>
      <c r="D44" s="471"/>
      <c r="E44" s="471"/>
      <c r="F44" s="520"/>
      <c r="G44" s="472"/>
      <c r="H44" s="471"/>
      <c r="I44" s="472"/>
      <c r="J44" s="520"/>
      <c r="K44" s="471"/>
      <c r="L44" s="472"/>
      <c r="M44" s="471"/>
      <c r="N44" s="520"/>
      <c r="O44" s="471"/>
      <c r="P44" s="473"/>
      <c r="Q44" s="474"/>
      <c r="R44" s="520"/>
      <c r="S44" s="474"/>
      <c r="T44" s="474"/>
      <c r="U44" s="474"/>
      <c r="V44" s="520"/>
      <c r="W44" s="425">
        <f t="shared" si="6"/>
        <v>0</v>
      </c>
      <c r="X44" s="425">
        <f t="shared" si="7"/>
        <v>0</v>
      </c>
      <c r="Y44" s="425">
        <f t="shared" si="8"/>
        <v>0</v>
      </c>
    </row>
    <row r="45" spans="1:25" s="46" customFormat="1" ht="21" customHeight="1" x14ac:dyDescent="0.3">
      <c r="A45" s="298" t="s">
        <v>57</v>
      </c>
      <c r="B45" s="77" t="s">
        <v>215</v>
      </c>
      <c r="C45" s="93"/>
      <c r="D45" s="43"/>
      <c r="E45" s="43"/>
      <c r="F45" s="515"/>
      <c r="G45" s="274"/>
      <c r="H45" s="43"/>
      <c r="I45" s="52"/>
      <c r="J45" s="515"/>
      <c r="K45" s="93"/>
      <c r="L45" s="52"/>
      <c r="M45" s="43"/>
      <c r="N45" s="515"/>
      <c r="O45" s="93"/>
      <c r="P45" s="174"/>
      <c r="Q45" s="175"/>
      <c r="R45" s="515"/>
      <c r="S45" s="286"/>
      <c r="T45" s="175"/>
      <c r="U45" s="175"/>
      <c r="V45" s="530"/>
      <c r="W45" s="425">
        <f t="shared" si="6"/>
        <v>0</v>
      </c>
      <c r="X45" s="425">
        <f t="shared" si="7"/>
        <v>0</v>
      </c>
      <c r="Y45" s="425">
        <f t="shared" si="8"/>
        <v>0</v>
      </c>
    </row>
    <row r="46" spans="1:25" x14ac:dyDescent="0.3">
      <c r="A46" s="310" t="s">
        <v>115</v>
      </c>
      <c r="B46" s="82" t="s">
        <v>59</v>
      </c>
      <c r="C46" s="95"/>
      <c r="D46" s="83"/>
      <c r="E46" s="83"/>
      <c r="F46" s="521"/>
      <c r="G46" s="277"/>
      <c r="H46" s="83"/>
      <c r="I46" s="85"/>
      <c r="J46" s="521"/>
      <c r="K46" s="95"/>
      <c r="L46" s="85"/>
      <c r="M46" s="83"/>
      <c r="N46" s="521"/>
      <c r="O46" s="95"/>
      <c r="P46" s="190"/>
      <c r="Q46" s="191"/>
      <c r="R46" s="521"/>
      <c r="S46" s="290"/>
      <c r="T46" s="191"/>
      <c r="U46" s="191"/>
      <c r="V46" s="535"/>
      <c r="W46" s="425">
        <f t="shared" si="6"/>
        <v>0</v>
      </c>
      <c r="X46" s="425">
        <f t="shared" si="7"/>
        <v>0</v>
      </c>
      <c r="Y46" s="425">
        <f t="shared" si="8"/>
        <v>0</v>
      </c>
    </row>
    <row r="47" spans="1:25" outlineLevel="1" x14ac:dyDescent="0.3">
      <c r="A47" s="299" t="s">
        <v>60</v>
      </c>
      <c r="B47" s="26" t="s">
        <v>39</v>
      </c>
      <c r="C47" s="109">
        <f>'SOR Budget Coordination funds'!I49</f>
        <v>0</v>
      </c>
      <c r="D47" s="177"/>
      <c r="E47" s="55">
        <f t="shared" ref="E47" si="56">C47-D47</f>
        <v>0</v>
      </c>
      <c r="F47" s="516"/>
      <c r="G47" s="109">
        <f>'SOR Budget Coordination funds'!K49</f>
        <v>0</v>
      </c>
      <c r="H47" s="177"/>
      <c r="I47" s="55">
        <f t="shared" ref="I47" si="57">G47-H47</f>
        <v>0</v>
      </c>
      <c r="J47" s="516"/>
      <c r="K47" s="109">
        <f>'SOR Budget Coordination funds'!M49</f>
        <v>0</v>
      </c>
      <c r="L47" s="177"/>
      <c r="M47" s="55">
        <f t="shared" ref="M47" si="58">K47-L47</f>
        <v>0</v>
      </c>
      <c r="N47" s="516"/>
      <c r="O47" s="109">
        <f>'SOR Budget Coordination funds'!O49</f>
        <v>0</v>
      </c>
      <c r="P47" s="177"/>
      <c r="Q47" s="55">
        <f t="shared" ref="Q47" si="59">O47-P47</f>
        <v>0</v>
      </c>
      <c r="R47" s="516"/>
      <c r="S47" s="287">
        <f>'SOR Budget Coordination funds'!P49</f>
        <v>0</v>
      </c>
      <c r="T47" s="176">
        <f t="shared" ref="T47" si="60">+D47+H47+L47+P47</f>
        <v>0</v>
      </c>
      <c r="U47" s="55">
        <f t="shared" ref="U47" si="61">S47-T47</f>
        <v>0</v>
      </c>
      <c r="V47" s="531"/>
      <c r="W47" s="425">
        <f t="shared" si="6"/>
        <v>0</v>
      </c>
      <c r="X47" s="425">
        <f t="shared" si="7"/>
        <v>0</v>
      </c>
      <c r="Y47" s="425">
        <f t="shared" si="8"/>
        <v>0</v>
      </c>
    </row>
    <row r="48" spans="1:25" outlineLevel="1" x14ac:dyDescent="0.3">
      <c r="A48" s="299" t="s">
        <v>187</v>
      </c>
      <c r="B48" s="26" t="s">
        <v>185</v>
      </c>
      <c r="C48" s="109">
        <f>'SOR Budget Coordination funds'!I50</f>
        <v>0</v>
      </c>
      <c r="D48" s="177"/>
      <c r="E48" s="55">
        <f t="shared" ref="E48:E50" si="62">C48-D48</f>
        <v>0</v>
      </c>
      <c r="F48" s="516"/>
      <c r="G48" s="109">
        <f>'SOR Budget Coordination funds'!K50</f>
        <v>0</v>
      </c>
      <c r="H48" s="177"/>
      <c r="I48" s="55">
        <f t="shared" ref="I48:I50" si="63">G48-H48</f>
        <v>0</v>
      </c>
      <c r="J48" s="516"/>
      <c r="K48" s="109">
        <f>'SOR Budget Coordination funds'!M50</f>
        <v>0</v>
      </c>
      <c r="L48" s="177"/>
      <c r="M48" s="55">
        <f t="shared" ref="M48:M50" si="64">K48-L48</f>
        <v>0</v>
      </c>
      <c r="N48" s="516"/>
      <c r="O48" s="109">
        <f>'SOR Budget Coordination funds'!O50</f>
        <v>0</v>
      </c>
      <c r="P48" s="177"/>
      <c r="Q48" s="55">
        <f t="shared" ref="Q48:Q50" si="65">O48-P48</f>
        <v>0</v>
      </c>
      <c r="R48" s="516"/>
      <c r="S48" s="287">
        <f>'SOR Budget Coordination funds'!P50</f>
        <v>0</v>
      </c>
      <c r="T48" s="176">
        <f t="shared" ref="T48:T50" si="66">+D48+H48+L48+P48</f>
        <v>0</v>
      </c>
      <c r="U48" s="55">
        <f t="shared" ref="U48:U50" si="67">S48-T48</f>
        <v>0</v>
      </c>
      <c r="V48" s="531"/>
      <c r="W48" s="425">
        <f t="shared" si="6"/>
        <v>0</v>
      </c>
      <c r="X48" s="425">
        <f t="shared" si="7"/>
        <v>0</v>
      </c>
      <c r="Y48" s="425">
        <f t="shared" si="8"/>
        <v>0</v>
      </c>
    </row>
    <row r="49" spans="1:25" outlineLevel="1" x14ac:dyDescent="0.3">
      <c r="A49" s="299" t="s">
        <v>188</v>
      </c>
      <c r="B49" s="26" t="s">
        <v>186</v>
      </c>
      <c r="C49" s="109">
        <f>'SOR Budget Coordination funds'!I51</f>
        <v>0</v>
      </c>
      <c r="D49" s="177"/>
      <c r="E49" s="55">
        <f t="shared" si="62"/>
        <v>0</v>
      </c>
      <c r="F49" s="516"/>
      <c r="G49" s="109">
        <f>'SOR Budget Coordination funds'!K51</f>
        <v>0</v>
      </c>
      <c r="H49" s="177"/>
      <c r="I49" s="55">
        <f t="shared" si="63"/>
        <v>0</v>
      </c>
      <c r="J49" s="516"/>
      <c r="K49" s="109">
        <f>'SOR Budget Coordination funds'!M51</f>
        <v>0</v>
      </c>
      <c r="L49" s="177"/>
      <c r="M49" s="55">
        <f t="shared" si="64"/>
        <v>0</v>
      </c>
      <c r="N49" s="516"/>
      <c r="O49" s="109">
        <f>'SOR Budget Coordination funds'!O51</f>
        <v>0</v>
      </c>
      <c r="P49" s="177"/>
      <c r="Q49" s="55">
        <f t="shared" si="65"/>
        <v>0</v>
      </c>
      <c r="R49" s="516"/>
      <c r="S49" s="287">
        <f>'SOR Budget Coordination funds'!P51</f>
        <v>0</v>
      </c>
      <c r="T49" s="176">
        <f t="shared" si="66"/>
        <v>0</v>
      </c>
      <c r="U49" s="55">
        <f t="shared" si="67"/>
        <v>0</v>
      </c>
      <c r="V49" s="531"/>
      <c r="W49" s="425">
        <f t="shared" si="6"/>
        <v>0</v>
      </c>
      <c r="X49" s="425">
        <f t="shared" si="7"/>
        <v>0</v>
      </c>
      <c r="Y49" s="425">
        <f t="shared" si="8"/>
        <v>0</v>
      </c>
    </row>
    <row r="50" spans="1:25" outlineLevel="1" x14ac:dyDescent="0.3">
      <c r="A50" s="299" t="s">
        <v>189</v>
      </c>
      <c r="B50" s="26" t="s">
        <v>190</v>
      </c>
      <c r="C50" s="109">
        <f>'SOR Budget Coordination funds'!I52</f>
        <v>0</v>
      </c>
      <c r="D50" s="177"/>
      <c r="E50" s="55">
        <f t="shared" si="62"/>
        <v>0</v>
      </c>
      <c r="F50" s="516"/>
      <c r="G50" s="109">
        <f>'SOR Budget Coordination funds'!K52</f>
        <v>0</v>
      </c>
      <c r="H50" s="177"/>
      <c r="I50" s="55">
        <f t="shared" si="63"/>
        <v>0</v>
      </c>
      <c r="J50" s="516"/>
      <c r="K50" s="109">
        <f>'SOR Budget Coordination funds'!M52</f>
        <v>0</v>
      </c>
      <c r="L50" s="177"/>
      <c r="M50" s="55">
        <f t="shared" si="64"/>
        <v>0</v>
      </c>
      <c r="N50" s="516"/>
      <c r="O50" s="109">
        <f>'SOR Budget Coordination funds'!O52</f>
        <v>0</v>
      </c>
      <c r="P50" s="177"/>
      <c r="Q50" s="55">
        <f t="shared" si="65"/>
        <v>0</v>
      </c>
      <c r="R50" s="516"/>
      <c r="S50" s="287">
        <f>'SOR Budget Coordination funds'!P52</f>
        <v>0</v>
      </c>
      <c r="T50" s="176">
        <f t="shared" si="66"/>
        <v>0</v>
      </c>
      <c r="U50" s="55">
        <f t="shared" si="67"/>
        <v>0</v>
      </c>
      <c r="V50" s="531"/>
      <c r="W50" s="425">
        <f t="shared" si="6"/>
        <v>0</v>
      </c>
      <c r="X50" s="425">
        <f t="shared" si="7"/>
        <v>0</v>
      </c>
      <c r="Y50" s="425">
        <f t="shared" si="8"/>
        <v>0</v>
      </c>
    </row>
    <row r="51" spans="1:25" ht="6.65" customHeight="1" x14ac:dyDescent="0.3">
      <c r="A51" s="440"/>
      <c r="B51" s="36"/>
      <c r="C51" s="272"/>
      <c r="D51" s="181"/>
      <c r="E51" s="181"/>
      <c r="F51" s="517"/>
      <c r="G51" s="272"/>
      <c r="H51" s="181"/>
      <c r="I51" s="180"/>
      <c r="J51" s="517"/>
      <c r="K51" s="279"/>
      <c r="L51" s="180"/>
      <c r="M51" s="181"/>
      <c r="N51" s="517"/>
      <c r="O51" s="279"/>
      <c r="P51" s="182"/>
      <c r="Q51" s="179"/>
      <c r="R51" s="517"/>
      <c r="S51" s="288"/>
      <c r="T51" s="179"/>
      <c r="U51" s="179"/>
      <c r="V51" s="532"/>
      <c r="W51" s="425">
        <f t="shared" si="6"/>
        <v>0</v>
      </c>
      <c r="X51" s="425">
        <f t="shared" si="7"/>
        <v>0</v>
      </c>
      <c r="Y51" s="425">
        <f t="shared" si="8"/>
        <v>0</v>
      </c>
    </row>
    <row r="52" spans="1:25" x14ac:dyDescent="0.3">
      <c r="A52" s="441" t="str">
        <f>"Subtotal "&amp;A46&amp;" ¦ "&amp;B46</f>
        <v>Subtotal Part 3.1 ¦ Fees Long-term experts</v>
      </c>
      <c r="B52" s="69"/>
      <c r="C52" s="116">
        <f t="shared" ref="C52:U52" si="68">SUBTOTAL(9,C46:C51)</f>
        <v>0</v>
      </c>
      <c r="D52" s="169">
        <f t="shared" si="68"/>
        <v>0</v>
      </c>
      <c r="E52" s="169">
        <f t="shared" si="68"/>
        <v>0</v>
      </c>
      <c r="F52" s="516" t="str">
        <f t="shared" ref="F52:F117" si="69">IF(C52+D52=0,"",IFERROR(D52/C52-1,1))</f>
        <v/>
      </c>
      <c r="G52" s="116">
        <f t="shared" si="68"/>
        <v>0</v>
      </c>
      <c r="H52" s="169">
        <f t="shared" si="68"/>
        <v>0</v>
      </c>
      <c r="I52" s="169">
        <f t="shared" si="68"/>
        <v>0</v>
      </c>
      <c r="J52" s="516" t="str">
        <f t="shared" ref="J52:J68" si="70">IF(G52+H52=0,"",IFERROR(H52/G52-1,1))</f>
        <v/>
      </c>
      <c r="K52" s="116">
        <f t="shared" si="68"/>
        <v>0</v>
      </c>
      <c r="L52" s="169">
        <f t="shared" si="68"/>
        <v>0</v>
      </c>
      <c r="M52" s="169">
        <f t="shared" si="68"/>
        <v>0</v>
      </c>
      <c r="N52" s="516" t="str">
        <f t="shared" ref="N52:N68" si="71">IF(K52+L52=0,"",IFERROR(L52/K52-1,1))</f>
        <v/>
      </c>
      <c r="O52" s="116">
        <f t="shared" si="68"/>
        <v>0</v>
      </c>
      <c r="P52" s="169">
        <f t="shared" si="68"/>
        <v>0</v>
      </c>
      <c r="Q52" s="169">
        <f t="shared" si="68"/>
        <v>0</v>
      </c>
      <c r="R52" s="516" t="str">
        <f t="shared" ref="R52:R68" si="72">IF(O52+P52=0,"",IFERROR(P52/O52-1,1))</f>
        <v/>
      </c>
      <c r="S52" s="116">
        <f t="shared" si="68"/>
        <v>0</v>
      </c>
      <c r="T52" s="169">
        <f t="shared" si="68"/>
        <v>0</v>
      </c>
      <c r="U52" s="169">
        <f t="shared" si="68"/>
        <v>0</v>
      </c>
      <c r="V52" s="531" t="str">
        <f t="shared" ref="V52:V68" si="73">IF(S52+T52=0,"",IFERROR(T52/S52-1,1))</f>
        <v/>
      </c>
      <c r="W52" s="425">
        <f t="shared" si="6"/>
        <v>0</v>
      </c>
      <c r="X52" s="425">
        <f t="shared" si="7"/>
        <v>0</v>
      </c>
      <c r="Y52" s="425">
        <f t="shared" si="8"/>
        <v>0</v>
      </c>
    </row>
    <row r="53" spans="1:25" ht="6.65" customHeight="1" x14ac:dyDescent="0.3">
      <c r="A53" s="301"/>
      <c r="B53" s="59"/>
      <c r="C53" s="116"/>
      <c r="D53" s="169"/>
      <c r="E53" s="169"/>
      <c r="F53" s="516"/>
      <c r="G53" s="116"/>
      <c r="H53" s="169"/>
      <c r="I53" s="169"/>
      <c r="J53" s="516"/>
      <c r="K53" s="116"/>
      <c r="L53" s="169"/>
      <c r="M53" s="169"/>
      <c r="N53" s="516"/>
      <c r="O53" s="116"/>
      <c r="P53" s="169"/>
      <c r="Q53" s="169"/>
      <c r="R53" s="516"/>
      <c r="S53" s="116"/>
      <c r="T53" s="169"/>
      <c r="U53" s="169"/>
      <c r="V53" s="531"/>
      <c r="W53" s="425"/>
      <c r="X53" s="425"/>
      <c r="Y53" s="425"/>
    </row>
    <row r="54" spans="1:25" x14ac:dyDescent="0.3">
      <c r="A54" s="311" t="s">
        <v>116</v>
      </c>
      <c r="B54" s="53" t="s">
        <v>61</v>
      </c>
      <c r="C54" s="109"/>
      <c r="D54" s="55"/>
      <c r="E54" s="55"/>
      <c r="F54" s="516"/>
      <c r="G54" s="109"/>
      <c r="H54" s="55"/>
      <c r="I54" s="49"/>
      <c r="J54" s="516"/>
      <c r="K54" s="280"/>
      <c r="L54" s="49"/>
      <c r="M54" s="55"/>
      <c r="N54" s="516"/>
      <c r="O54" s="280"/>
      <c r="P54" s="168"/>
      <c r="Q54" s="155"/>
      <c r="R54" s="516"/>
      <c r="S54" s="154"/>
      <c r="T54" s="155"/>
      <c r="U54" s="155"/>
      <c r="V54" s="531"/>
      <c r="W54" s="425">
        <f t="shared" si="6"/>
        <v>0</v>
      </c>
      <c r="X54" s="425">
        <f t="shared" si="7"/>
        <v>0</v>
      </c>
      <c r="Y54" s="425">
        <f t="shared" si="8"/>
        <v>0</v>
      </c>
    </row>
    <row r="55" spans="1:25" outlineLevel="1" x14ac:dyDescent="0.3">
      <c r="A55" s="302" t="s">
        <v>191</v>
      </c>
      <c r="B55" s="26" t="s">
        <v>37</v>
      </c>
      <c r="C55" s="109">
        <f>'SOR Budget Coordination funds'!I57</f>
        <v>0</v>
      </c>
      <c r="D55" s="177"/>
      <c r="E55" s="55">
        <f>C55-D55</f>
        <v>0</v>
      </c>
      <c r="F55" s="516"/>
      <c r="G55" s="109">
        <f>'SOR Budget Coordination funds'!K57</f>
        <v>0</v>
      </c>
      <c r="H55" s="177"/>
      <c r="I55" s="55">
        <f>G55-H55</f>
        <v>0</v>
      </c>
      <c r="J55" s="516"/>
      <c r="K55" s="109">
        <f>'SOR Budget Coordination funds'!M57</f>
        <v>0</v>
      </c>
      <c r="L55" s="177"/>
      <c r="M55" s="55">
        <f>K55-L55</f>
        <v>0</v>
      </c>
      <c r="N55" s="516"/>
      <c r="O55" s="109">
        <f>'SOR Budget Coordination funds'!O57</f>
        <v>0</v>
      </c>
      <c r="P55" s="177"/>
      <c r="Q55" s="55">
        <f>O55-P55</f>
        <v>0</v>
      </c>
      <c r="R55" s="516"/>
      <c r="S55" s="287">
        <f>'SOR Budget Coordination funds'!P57</f>
        <v>0</v>
      </c>
      <c r="T55" s="176">
        <f>+D55+H55+L55+P55</f>
        <v>0</v>
      </c>
      <c r="U55" s="55">
        <f>S55-T55</f>
        <v>0</v>
      </c>
      <c r="V55" s="531"/>
      <c r="W55" s="425">
        <f t="shared" si="6"/>
        <v>0</v>
      </c>
      <c r="X55" s="425">
        <f t="shared" si="7"/>
        <v>0</v>
      </c>
      <c r="Y55" s="425">
        <f t="shared" si="8"/>
        <v>0</v>
      </c>
    </row>
    <row r="56" spans="1:25" outlineLevel="1" x14ac:dyDescent="0.3">
      <c r="A56" s="302" t="s">
        <v>192</v>
      </c>
      <c r="B56" s="26" t="s">
        <v>224</v>
      </c>
      <c r="C56" s="109">
        <f>'SOR Budget Coordination funds'!I58</f>
        <v>0</v>
      </c>
      <c r="D56" s="177"/>
      <c r="E56" s="55">
        <f t="shared" ref="E56:E57" si="74">C56-D56</f>
        <v>0</v>
      </c>
      <c r="F56" s="516"/>
      <c r="G56" s="109">
        <f>'SOR Budget Coordination funds'!K58</f>
        <v>0</v>
      </c>
      <c r="H56" s="177"/>
      <c r="I56" s="55">
        <f t="shared" ref="I56:I57" si="75">G56-H56</f>
        <v>0</v>
      </c>
      <c r="J56" s="516"/>
      <c r="K56" s="109">
        <f>'SOR Budget Coordination funds'!M58</f>
        <v>0</v>
      </c>
      <c r="L56" s="177"/>
      <c r="M56" s="55">
        <f t="shared" ref="M56:M57" si="76">K56-L56</f>
        <v>0</v>
      </c>
      <c r="N56" s="516"/>
      <c r="O56" s="109">
        <f>'SOR Budget Coordination funds'!O58</f>
        <v>0</v>
      </c>
      <c r="P56" s="177"/>
      <c r="Q56" s="55">
        <f t="shared" ref="Q56:Q57" si="77">O56-P56</f>
        <v>0</v>
      </c>
      <c r="R56" s="516"/>
      <c r="S56" s="287">
        <f>'SOR Budget Coordination funds'!P58</f>
        <v>0</v>
      </c>
      <c r="T56" s="176">
        <f t="shared" ref="T56:T57" si="78">+D56+H56+L56+P56</f>
        <v>0</v>
      </c>
      <c r="U56" s="55">
        <f t="shared" ref="U56:U57" si="79">S56-T56</f>
        <v>0</v>
      </c>
      <c r="V56" s="531"/>
      <c r="W56" s="425">
        <f t="shared" si="6"/>
        <v>0</v>
      </c>
      <c r="X56" s="425">
        <f t="shared" si="7"/>
        <v>0</v>
      </c>
      <c r="Y56" s="425">
        <f t="shared" si="8"/>
        <v>0</v>
      </c>
    </row>
    <row r="57" spans="1:25" outlineLevel="1" x14ac:dyDescent="0.3">
      <c r="A57" s="302" t="s">
        <v>193</v>
      </c>
      <c r="B57" s="64" t="s">
        <v>38</v>
      </c>
      <c r="C57" s="109">
        <f>'SOR Budget Coordination funds'!I59</f>
        <v>0</v>
      </c>
      <c r="D57" s="177"/>
      <c r="E57" s="55">
        <f t="shared" si="74"/>
        <v>0</v>
      </c>
      <c r="F57" s="516"/>
      <c r="G57" s="109">
        <f>'SOR Budget Coordination funds'!K59</f>
        <v>0</v>
      </c>
      <c r="H57" s="177"/>
      <c r="I57" s="55">
        <f t="shared" si="75"/>
        <v>0</v>
      </c>
      <c r="J57" s="516"/>
      <c r="K57" s="109">
        <f>'SOR Budget Coordination funds'!M59</f>
        <v>0</v>
      </c>
      <c r="L57" s="177"/>
      <c r="M57" s="55">
        <f t="shared" si="76"/>
        <v>0</v>
      </c>
      <c r="N57" s="516"/>
      <c r="O57" s="109">
        <f>'SOR Budget Coordination funds'!O59</f>
        <v>0</v>
      </c>
      <c r="P57" s="177"/>
      <c r="Q57" s="55">
        <f t="shared" si="77"/>
        <v>0</v>
      </c>
      <c r="R57" s="516"/>
      <c r="S57" s="287">
        <f>'SOR Budget Coordination funds'!P59</f>
        <v>0</v>
      </c>
      <c r="T57" s="176">
        <f t="shared" si="78"/>
        <v>0</v>
      </c>
      <c r="U57" s="55">
        <f t="shared" si="79"/>
        <v>0</v>
      </c>
      <c r="V57" s="531"/>
      <c r="W57" s="425">
        <f t="shared" si="6"/>
        <v>0</v>
      </c>
      <c r="X57" s="425">
        <f t="shared" si="7"/>
        <v>0</v>
      </c>
      <c r="Y57" s="425">
        <f t="shared" si="8"/>
        <v>0</v>
      </c>
    </row>
    <row r="58" spans="1:25" ht="6.65" customHeight="1" x14ac:dyDescent="0.3">
      <c r="A58" s="309"/>
      <c r="B58" s="64"/>
      <c r="C58" s="273"/>
      <c r="D58" s="185"/>
      <c r="E58" s="185"/>
      <c r="F58" s="517"/>
      <c r="G58" s="273"/>
      <c r="H58" s="185"/>
      <c r="I58" s="184"/>
      <c r="J58" s="517"/>
      <c r="K58" s="281"/>
      <c r="L58" s="184"/>
      <c r="M58" s="185"/>
      <c r="N58" s="517"/>
      <c r="O58" s="284"/>
      <c r="P58" s="186"/>
      <c r="Q58" s="187"/>
      <c r="R58" s="517"/>
      <c r="S58" s="289"/>
      <c r="T58" s="187"/>
      <c r="U58" s="187"/>
      <c r="V58" s="532"/>
      <c r="W58" s="425">
        <f t="shared" si="6"/>
        <v>0</v>
      </c>
      <c r="X58" s="425">
        <f t="shared" si="7"/>
        <v>0</v>
      </c>
      <c r="Y58" s="425">
        <f t="shared" si="8"/>
        <v>0</v>
      </c>
    </row>
    <row r="59" spans="1:25" x14ac:dyDescent="0.3">
      <c r="A59" s="442" t="str">
        <f>"Subtotal "&amp;A54&amp;" ¦ "&amp;B54</f>
        <v>Subtotal Part 3.2 ¦ Reimbursable costs Long-term experts</v>
      </c>
      <c r="B59" s="71"/>
      <c r="C59" s="116">
        <f>SUBTOTAL(9,C54:C58)</f>
        <v>0</v>
      </c>
      <c r="D59" s="169">
        <f t="shared" ref="D59" si="80">SUBTOTAL(9,D54:D58)</f>
        <v>0</v>
      </c>
      <c r="E59" s="169">
        <f t="shared" ref="E59" si="81">SUBTOTAL(9,E54:E58)</f>
        <v>0</v>
      </c>
      <c r="F59" s="516" t="str">
        <f t="shared" si="69"/>
        <v/>
      </c>
      <c r="G59" s="116">
        <f t="shared" ref="G59" si="82">SUBTOTAL(9,G54:G58)</f>
        <v>0</v>
      </c>
      <c r="H59" s="169">
        <f t="shared" ref="H59" si="83">SUBTOTAL(9,H54:H58)</f>
        <v>0</v>
      </c>
      <c r="I59" s="169">
        <f t="shared" ref="I59" si="84">SUBTOTAL(9,I54:I58)</f>
        <v>0</v>
      </c>
      <c r="J59" s="516" t="str">
        <f t="shared" si="70"/>
        <v/>
      </c>
      <c r="K59" s="116">
        <f t="shared" ref="K59" si="85">SUBTOTAL(9,K54:K58)</f>
        <v>0</v>
      </c>
      <c r="L59" s="169">
        <f t="shared" ref="L59" si="86">SUBTOTAL(9,L54:L58)</f>
        <v>0</v>
      </c>
      <c r="M59" s="169">
        <f t="shared" ref="M59" si="87">SUBTOTAL(9,M54:M58)</f>
        <v>0</v>
      </c>
      <c r="N59" s="516" t="str">
        <f t="shared" si="71"/>
        <v/>
      </c>
      <c r="O59" s="116">
        <f t="shared" ref="O59" si="88">SUBTOTAL(9,O54:O58)</f>
        <v>0</v>
      </c>
      <c r="P59" s="169">
        <f t="shared" ref="P59" si="89">SUBTOTAL(9,P54:P58)</f>
        <v>0</v>
      </c>
      <c r="Q59" s="169">
        <f t="shared" ref="Q59" si="90">SUBTOTAL(9,Q54:Q58)</f>
        <v>0</v>
      </c>
      <c r="R59" s="516" t="str">
        <f t="shared" si="72"/>
        <v/>
      </c>
      <c r="S59" s="116">
        <f t="shared" ref="S59" si="91">SUBTOTAL(9,S54:S58)</f>
        <v>0</v>
      </c>
      <c r="T59" s="169">
        <f t="shared" ref="T59" si="92">SUBTOTAL(9,T54:T58)</f>
        <v>0</v>
      </c>
      <c r="U59" s="169">
        <f t="shared" ref="U59" si="93">SUBTOTAL(9,U54:U58)</f>
        <v>0</v>
      </c>
      <c r="V59" s="531" t="str">
        <f t="shared" si="73"/>
        <v/>
      </c>
      <c r="W59" s="425">
        <f t="shared" si="6"/>
        <v>0</v>
      </c>
      <c r="X59" s="425">
        <f t="shared" si="7"/>
        <v>0</v>
      </c>
      <c r="Y59" s="425">
        <f t="shared" si="8"/>
        <v>0</v>
      </c>
    </row>
    <row r="60" spans="1:25" ht="6.65" customHeight="1" x14ac:dyDescent="0.3">
      <c r="A60" s="443"/>
      <c r="B60" s="56"/>
      <c r="C60" s="116"/>
      <c r="D60" s="169"/>
      <c r="E60" s="169"/>
      <c r="F60" s="516"/>
      <c r="G60" s="116"/>
      <c r="H60" s="169"/>
      <c r="I60" s="169"/>
      <c r="J60" s="516"/>
      <c r="K60" s="116"/>
      <c r="L60" s="169"/>
      <c r="M60" s="169"/>
      <c r="N60" s="516"/>
      <c r="O60" s="116"/>
      <c r="P60" s="169"/>
      <c r="Q60" s="169"/>
      <c r="R60" s="516"/>
      <c r="S60" s="116"/>
      <c r="T60" s="169"/>
      <c r="U60" s="169"/>
      <c r="V60" s="531"/>
      <c r="W60" s="425"/>
      <c r="X60" s="425"/>
      <c r="Y60" s="425"/>
    </row>
    <row r="61" spans="1:25" x14ac:dyDescent="0.3">
      <c r="A61" s="311" t="s">
        <v>117</v>
      </c>
      <c r="B61" s="53" t="s">
        <v>62</v>
      </c>
      <c r="C61" s="109"/>
      <c r="D61" s="55"/>
      <c r="E61" s="55"/>
      <c r="F61" s="516"/>
      <c r="G61" s="109"/>
      <c r="H61" s="55"/>
      <c r="I61" s="49"/>
      <c r="J61" s="516"/>
      <c r="K61" s="280"/>
      <c r="L61" s="49"/>
      <c r="M61" s="55"/>
      <c r="N61" s="516"/>
      <c r="O61" s="280"/>
      <c r="P61" s="168"/>
      <c r="Q61" s="155"/>
      <c r="R61" s="516"/>
      <c r="S61" s="154"/>
      <c r="T61" s="155"/>
      <c r="U61" s="155"/>
      <c r="V61" s="531"/>
      <c r="W61" s="425">
        <f t="shared" si="6"/>
        <v>0</v>
      </c>
      <c r="X61" s="425">
        <f t="shared" si="7"/>
        <v>0</v>
      </c>
      <c r="Y61" s="425">
        <f t="shared" si="8"/>
        <v>0</v>
      </c>
    </row>
    <row r="62" spans="1:25" outlineLevel="1" x14ac:dyDescent="0.3">
      <c r="A62" s="302" t="s">
        <v>66</v>
      </c>
      <c r="B62" s="26" t="s">
        <v>69</v>
      </c>
      <c r="C62" s="109">
        <f>'SOR Budget Coordination funds'!I64</f>
        <v>0</v>
      </c>
      <c r="D62" s="177"/>
      <c r="E62" s="55">
        <f t="shared" ref="E62:E63" si="94">C62-D62</f>
        <v>0</v>
      </c>
      <c r="F62" s="516"/>
      <c r="G62" s="109">
        <f>'SOR Budget Coordination funds'!K64</f>
        <v>0</v>
      </c>
      <c r="H62" s="177"/>
      <c r="I62" s="55">
        <f t="shared" ref="I62:I63" si="95">G62-H62</f>
        <v>0</v>
      </c>
      <c r="J62" s="516"/>
      <c r="K62" s="109">
        <f>'SOR Budget Coordination funds'!M64</f>
        <v>0</v>
      </c>
      <c r="L62" s="177"/>
      <c r="M62" s="55">
        <f t="shared" ref="M62:M63" si="96">K62-L62</f>
        <v>0</v>
      </c>
      <c r="N62" s="516"/>
      <c r="O62" s="109">
        <f>'SOR Budget Coordination funds'!O64</f>
        <v>0</v>
      </c>
      <c r="P62" s="177"/>
      <c r="Q62" s="55">
        <f t="shared" ref="Q62:Q63" si="97">O62-P62</f>
        <v>0</v>
      </c>
      <c r="R62" s="516"/>
      <c r="S62" s="287">
        <f>'SOR Budget Coordination funds'!P64</f>
        <v>0</v>
      </c>
      <c r="T62" s="176">
        <f t="shared" ref="T62:T63" si="98">+D62+H62+L62+P62</f>
        <v>0</v>
      </c>
      <c r="U62" s="55">
        <f t="shared" ref="U62:U63" si="99">S62-T62</f>
        <v>0</v>
      </c>
      <c r="V62" s="531"/>
      <c r="W62" s="425">
        <f t="shared" si="6"/>
        <v>0</v>
      </c>
      <c r="X62" s="425">
        <f t="shared" si="7"/>
        <v>0</v>
      </c>
      <c r="Y62" s="425">
        <f t="shared" si="8"/>
        <v>0</v>
      </c>
    </row>
    <row r="63" spans="1:25" outlineLevel="1" x14ac:dyDescent="0.3">
      <c r="A63" s="302" t="s">
        <v>67</v>
      </c>
      <c r="B63" s="26" t="s">
        <v>70</v>
      </c>
      <c r="C63" s="109">
        <f>'SOR Budget Coordination funds'!I65</f>
        <v>0</v>
      </c>
      <c r="D63" s="177"/>
      <c r="E63" s="55">
        <f t="shared" si="94"/>
        <v>0</v>
      </c>
      <c r="F63" s="516"/>
      <c r="G63" s="109">
        <f>'SOR Budget Coordination funds'!K65</f>
        <v>0</v>
      </c>
      <c r="H63" s="177"/>
      <c r="I63" s="55">
        <f t="shared" si="95"/>
        <v>0</v>
      </c>
      <c r="J63" s="516"/>
      <c r="K63" s="109">
        <f>'SOR Budget Coordination funds'!M65</f>
        <v>0</v>
      </c>
      <c r="L63" s="177"/>
      <c r="M63" s="55">
        <f t="shared" si="96"/>
        <v>0</v>
      </c>
      <c r="N63" s="516"/>
      <c r="O63" s="109">
        <f>'SOR Budget Coordination funds'!O65</f>
        <v>0</v>
      </c>
      <c r="P63" s="177"/>
      <c r="Q63" s="55">
        <f t="shared" si="97"/>
        <v>0</v>
      </c>
      <c r="R63" s="516"/>
      <c r="S63" s="287">
        <f>'SOR Budget Coordination funds'!P65</f>
        <v>0</v>
      </c>
      <c r="T63" s="176">
        <f t="shared" si="98"/>
        <v>0</v>
      </c>
      <c r="U63" s="55">
        <f t="shared" si="99"/>
        <v>0</v>
      </c>
      <c r="V63" s="531"/>
      <c r="W63" s="425">
        <f t="shared" si="6"/>
        <v>0</v>
      </c>
      <c r="X63" s="425">
        <f t="shared" si="7"/>
        <v>0</v>
      </c>
      <c r="Y63" s="425">
        <f t="shared" si="8"/>
        <v>0</v>
      </c>
    </row>
    <row r="64" spans="1:25" outlineLevel="1" x14ac:dyDescent="0.3">
      <c r="A64" s="302" t="s">
        <v>68</v>
      </c>
      <c r="B64" s="26" t="s">
        <v>63</v>
      </c>
      <c r="C64" s="109">
        <f>'SOR Budget Coordination funds'!I66</f>
        <v>0</v>
      </c>
      <c r="D64" s="177"/>
      <c r="E64" s="55">
        <f>C64-D64</f>
        <v>0</v>
      </c>
      <c r="F64" s="516"/>
      <c r="G64" s="109">
        <f>'SOR Budget Coordination funds'!K66</f>
        <v>0</v>
      </c>
      <c r="H64" s="177"/>
      <c r="I64" s="55">
        <f>G64-H64</f>
        <v>0</v>
      </c>
      <c r="J64" s="516"/>
      <c r="K64" s="109">
        <f>'SOR Budget Coordination funds'!M66</f>
        <v>0</v>
      </c>
      <c r="L64" s="177"/>
      <c r="M64" s="55">
        <f>K64-L64</f>
        <v>0</v>
      </c>
      <c r="N64" s="516"/>
      <c r="O64" s="109">
        <f>'SOR Budget Coordination funds'!O66</f>
        <v>0</v>
      </c>
      <c r="P64" s="177"/>
      <c r="Q64" s="55">
        <f>O64-P64</f>
        <v>0</v>
      </c>
      <c r="R64" s="516"/>
      <c r="S64" s="287">
        <f>'SOR Budget Coordination funds'!P66</f>
        <v>0</v>
      </c>
      <c r="T64" s="176">
        <f>+D64+H64+L64+P64</f>
        <v>0</v>
      </c>
      <c r="U64" s="55">
        <f>S64-T64</f>
        <v>0</v>
      </c>
      <c r="V64" s="531"/>
      <c r="W64" s="425">
        <f t="shared" si="6"/>
        <v>0</v>
      </c>
      <c r="X64" s="425">
        <f t="shared" si="7"/>
        <v>0</v>
      </c>
      <c r="Y64" s="425">
        <f t="shared" si="8"/>
        <v>0</v>
      </c>
    </row>
    <row r="65" spans="1:25" outlineLevel="1" x14ac:dyDescent="0.3">
      <c r="A65" s="302" t="s">
        <v>71</v>
      </c>
      <c r="B65" s="26" t="s">
        <v>64</v>
      </c>
      <c r="C65" s="109">
        <f>'SOR Budget Coordination funds'!I67</f>
        <v>0</v>
      </c>
      <c r="D65" s="177"/>
      <c r="E65" s="55">
        <f t="shared" ref="E65:E66" si="100">C65-D65</f>
        <v>0</v>
      </c>
      <c r="F65" s="516"/>
      <c r="G65" s="109">
        <f>'SOR Budget Coordination funds'!K67</f>
        <v>0</v>
      </c>
      <c r="H65" s="177"/>
      <c r="I65" s="55">
        <f t="shared" ref="I65:I66" si="101">G65-H65</f>
        <v>0</v>
      </c>
      <c r="J65" s="516"/>
      <c r="K65" s="109">
        <f>'SOR Budget Coordination funds'!M67</f>
        <v>0</v>
      </c>
      <c r="L65" s="177"/>
      <c r="M65" s="55">
        <f t="shared" ref="M65:M66" si="102">K65-L65</f>
        <v>0</v>
      </c>
      <c r="N65" s="516"/>
      <c r="O65" s="109">
        <f>'SOR Budget Coordination funds'!O67</f>
        <v>0</v>
      </c>
      <c r="P65" s="177"/>
      <c r="Q65" s="55">
        <f t="shared" ref="Q65:Q66" si="103">O65-P65</f>
        <v>0</v>
      </c>
      <c r="R65" s="516"/>
      <c r="S65" s="287">
        <f>'SOR Budget Coordination funds'!P67</f>
        <v>0</v>
      </c>
      <c r="T65" s="176">
        <f t="shared" ref="T65:T66" si="104">+D65+H65+L65+P65</f>
        <v>0</v>
      </c>
      <c r="U65" s="55">
        <f t="shared" ref="U65:U66" si="105">S65-T65</f>
        <v>0</v>
      </c>
      <c r="V65" s="531"/>
      <c r="W65" s="425">
        <f t="shared" si="6"/>
        <v>0</v>
      </c>
      <c r="X65" s="425">
        <f t="shared" si="7"/>
        <v>0</v>
      </c>
      <c r="Y65" s="425">
        <f t="shared" si="8"/>
        <v>0</v>
      </c>
    </row>
    <row r="66" spans="1:25" outlineLevel="1" x14ac:dyDescent="0.3">
      <c r="A66" s="302" t="s">
        <v>72</v>
      </c>
      <c r="B66" s="64" t="s">
        <v>65</v>
      </c>
      <c r="C66" s="109">
        <f>'SOR Budget Coordination funds'!I68</f>
        <v>0</v>
      </c>
      <c r="D66" s="177"/>
      <c r="E66" s="55">
        <f t="shared" si="100"/>
        <v>0</v>
      </c>
      <c r="F66" s="516"/>
      <c r="G66" s="109">
        <f>'SOR Budget Coordination funds'!K68</f>
        <v>0</v>
      </c>
      <c r="H66" s="177"/>
      <c r="I66" s="55">
        <f t="shared" si="101"/>
        <v>0</v>
      </c>
      <c r="J66" s="516"/>
      <c r="K66" s="109">
        <f>'SOR Budget Coordination funds'!M68</f>
        <v>0</v>
      </c>
      <c r="L66" s="177"/>
      <c r="M66" s="55">
        <f t="shared" si="102"/>
        <v>0</v>
      </c>
      <c r="N66" s="516"/>
      <c r="O66" s="109">
        <f>'SOR Budget Coordination funds'!O68</f>
        <v>0</v>
      </c>
      <c r="P66" s="177"/>
      <c r="Q66" s="55">
        <f t="shared" si="103"/>
        <v>0</v>
      </c>
      <c r="R66" s="516"/>
      <c r="S66" s="287">
        <f>'SOR Budget Coordination funds'!P68</f>
        <v>0</v>
      </c>
      <c r="T66" s="176">
        <f t="shared" si="104"/>
        <v>0</v>
      </c>
      <c r="U66" s="55">
        <f t="shared" si="105"/>
        <v>0</v>
      </c>
      <c r="V66" s="531"/>
      <c r="W66" s="425">
        <f t="shared" si="6"/>
        <v>0</v>
      </c>
      <c r="X66" s="425">
        <f t="shared" si="7"/>
        <v>0</v>
      </c>
      <c r="Y66" s="425">
        <f t="shared" si="8"/>
        <v>0</v>
      </c>
    </row>
    <row r="67" spans="1:25" ht="6.65" customHeight="1" x14ac:dyDescent="0.3">
      <c r="A67" s="309"/>
      <c r="B67" s="64"/>
      <c r="C67" s="273"/>
      <c r="D67" s="185"/>
      <c r="E67" s="185"/>
      <c r="F67" s="517"/>
      <c r="G67" s="273"/>
      <c r="H67" s="185"/>
      <c r="I67" s="184"/>
      <c r="J67" s="517"/>
      <c r="K67" s="281"/>
      <c r="L67" s="184"/>
      <c r="M67" s="185"/>
      <c r="N67" s="517"/>
      <c r="O67" s="284"/>
      <c r="P67" s="186"/>
      <c r="Q67" s="187"/>
      <c r="R67" s="517"/>
      <c r="S67" s="289"/>
      <c r="T67" s="187"/>
      <c r="U67" s="187"/>
      <c r="V67" s="532"/>
      <c r="W67" s="425">
        <f t="shared" si="6"/>
        <v>0</v>
      </c>
      <c r="X67" s="425">
        <f t="shared" si="7"/>
        <v>0</v>
      </c>
      <c r="Y67" s="425">
        <f t="shared" si="8"/>
        <v>0</v>
      </c>
    </row>
    <row r="68" spans="1:25" x14ac:dyDescent="0.3">
      <c r="A68" s="442" t="str">
        <f>"Subtotal "&amp;A61&amp;" ¦ "&amp;B61</f>
        <v>Subtotal Part 3.3 ¦ Reimbursable costs Expatriates</v>
      </c>
      <c r="B68" s="71"/>
      <c r="C68" s="116">
        <f>SUBTOTAL(9,C61:C67)</f>
        <v>0</v>
      </c>
      <c r="D68" s="169">
        <f t="shared" ref="D68:U68" si="106">SUBTOTAL(9,D61:D67)</f>
        <v>0</v>
      </c>
      <c r="E68" s="169">
        <f t="shared" si="106"/>
        <v>0</v>
      </c>
      <c r="F68" s="516" t="str">
        <f t="shared" si="69"/>
        <v/>
      </c>
      <c r="G68" s="116">
        <f t="shared" si="106"/>
        <v>0</v>
      </c>
      <c r="H68" s="169">
        <f t="shared" si="106"/>
        <v>0</v>
      </c>
      <c r="I68" s="169">
        <f t="shared" si="106"/>
        <v>0</v>
      </c>
      <c r="J68" s="516" t="str">
        <f t="shared" si="70"/>
        <v/>
      </c>
      <c r="K68" s="116">
        <f t="shared" si="106"/>
        <v>0</v>
      </c>
      <c r="L68" s="169">
        <f t="shared" si="106"/>
        <v>0</v>
      </c>
      <c r="M68" s="169">
        <f t="shared" si="106"/>
        <v>0</v>
      </c>
      <c r="N68" s="516" t="str">
        <f t="shared" si="71"/>
        <v/>
      </c>
      <c r="O68" s="116">
        <f t="shared" si="106"/>
        <v>0</v>
      </c>
      <c r="P68" s="169">
        <f t="shared" si="106"/>
        <v>0</v>
      </c>
      <c r="Q68" s="169">
        <f t="shared" si="106"/>
        <v>0</v>
      </c>
      <c r="R68" s="516" t="str">
        <f t="shared" si="72"/>
        <v/>
      </c>
      <c r="S68" s="116">
        <f t="shared" si="106"/>
        <v>0</v>
      </c>
      <c r="T68" s="169">
        <f t="shared" si="106"/>
        <v>0</v>
      </c>
      <c r="U68" s="169">
        <f t="shared" si="106"/>
        <v>0</v>
      </c>
      <c r="V68" s="531" t="str">
        <f t="shared" si="73"/>
        <v/>
      </c>
      <c r="W68" s="425">
        <f t="shared" si="6"/>
        <v>0</v>
      </c>
      <c r="X68" s="425">
        <f t="shared" si="7"/>
        <v>0</v>
      </c>
      <c r="Y68" s="425">
        <f t="shared" si="8"/>
        <v>0</v>
      </c>
    </row>
    <row r="69" spans="1:25" ht="6.65" customHeight="1" x14ac:dyDescent="0.3">
      <c r="A69" s="305"/>
      <c r="B69" s="56"/>
      <c r="C69" s="116"/>
      <c r="D69" s="169"/>
      <c r="E69" s="169"/>
      <c r="F69" s="516"/>
      <c r="G69" s="116"/>
      <c r="H69" s="169"/>
      <c r="I69" s="169"/>
      <c r="J69" s="516"/>
      <c r="K69" s="116"/>
      <c r="L69" s="169"/>
      <c r="M69" s="169"/>
      <c r="N69" s="516"/>
      <c r="O69" s="116"/>
      <c r="P69" s="169"/>
      <c r="Q69" s="169"/>
      <c r="R69" s="516"/>
      <c r="S69" s="116"/>
      <c r="T69" s="169"/>
      <c r="U69" s="169"/>
      <c r="V69" s="531"/>
      <c r="W69" s="425"/>
      <c r="X69" s="425"/>
      <c r="Y69" s="425"/>
    </row>
    <row r="70" spans="1:25" x14ac:dyDescent="0.3">
      <c r="A70" s="310" t="s">
        <v>118</v>
      </c>
      <c r="B70" s="82" t="s">
        <v>75</v>
      </c>
      <c r="C70" s="95"/>
      <c r="D70" s="83"/>
      <c r="E70" s="83"/>
      <c r="F70" s="521"/>
      <c r="G70" s="277"/>
      <c r="H70" s="83"/>
      <c r="I70" s="85"/>
      <c r="J70" s="521"/>
      <c r="K70" s="95"/>
      <c r="L70" s="85"/>
      <c r="M70" s="83"/>
      <c r="N70" s="521"/>
      <c r="O70" s="95"/>
      <c r="P70" s="190"/>
      <c r="Q70" s="191"/>
      <c r="R70" s="521"/>
      <c r="S70" s="290"/>
      <c r="T70" s="191"/>
      <c r="U70" s="191"/>
      <c r="V70" s="535"/>
      <c r="W70" s="425">
        <f t="shared" si="6"/>
        <v>0</v>
      </c>
      <c r="X70" s="425">
        <f t="shared" si="7"/>
        <v>0</v>
      </c>
      <c r="Y70" s="425">
        <f t="shared" si="8"/>
        <v>0</v>
      </c>
    </row>
    <row r="71" spans="1:25" outlineLevel="1" x14ac:dyDescent="0.3">
      <c r="A71" s="299" t="s">
        <v>76</v>
      </c>
      <c r="B71" s="26" t="s">
        <v>82</v>
      </c>
      <c r="C71" s="109">
        <f>'SOR Budget Coordination funds'!I73</f>
        <v>0</v>
      </c>
      <c r="D71" s="177"/>
      <c r="E71" s="55">
        <f t="shared" ref="E71:E72" si="107">C71-D71</f>
        <v>0</v>
      </c>
      <c r="F71" s="516"/>
      <c r="G71" s="109">
        <f>'SOR Budget Coordination funds'!K73</f>
        <v>0</v>
      </c>
      <c r="H71" s="177"/>
      <c r="I71" s="55">
        <f t="shared" ref="I71:I72" si="108">G71-H71</f>
        <v>0</v>
      </c>
      <c r="J71" s="516"/>
      <c r="K71" s="109">
        <f>'SOR Budget Coordination funds'!M73</f>
        <v>0</v>
      </c>
      <c r="L71" s="177"/>
      <c r="M71" s="55">
        <f t="shared" ref="M71:M72" si="109">K71-L71</f>
        <v>0</v>
      </c>
      <c r="N71" s="516"/>
      <c r="O71" s="109">
        <f>'SOR Budget Coordination funds'!O73</f>
        <v>0</v>
      </c>
      <c r="P71" s="177"/>
      <c r="Q71" s="55">
        <f t="shared" ref="Q71:Q72" si="110">O71-P71</f>
        <v>0</v>
      </c>
      <c r="R71" s="516"/>
      <c r="S71" s="287">
        <f>'SOR Budget Coordination funds'!P73</f>
        <v>0</v>
      </c>
      <c r="T71" s="176">
        <f t="shared" ref="T71:T72" si="111">+D71+H71+L71+P71</f>
        <v>0</v>
      </c>
      <c r="U71" s="55">
        <f t="shared" ref="U71:U72" si="112">S71-T71</f>
        <v>0</v>
      </c>
      <c r="V71" s="531"/>
      <c r="W71" s="425">
        <f t="shared" si="6"/>
        <v>0</v>
      </c>
      <c r="X71" s="425">
        <f t="shared" si="7"/>
        <v>0</v>
      </c>
      <c r="Y71" s="425">
        <f t="shared" si="8"/>
        <v>0</v>
      </c>
    </row>
    <row r="72" spans="1:25" outlineLevel="1" x14ac:dyDescent="0.3">
      <c r="A72" s="299" t="s">
        <v>77</v>
      </c>
      <c r="B72" s="26" t="s">
        <v>83</v>
      </c>
      <c r="C72" s="109">
        <f>'SOR Budget Coordination funds'!I74</f>
        <v>0</v>
      </c>
      <c r="D72" s="177"/>
      <c r="E72" s="55">
        <f t="shared" si="107"/>
        <v>0</v>
      </c>
      <c r="F72" s="516"/>
      <c r="G72" s="109">
        <f>'SOR Budget Coordination funds'!K74</f>
        <v>0</v>
      </c>
      <c r="H72" s="177"/>
      <c r="I72" s="55">
        <f t="shared" si="108"/>
        <v>0</v>
      </c>
      <c r="J72" s="516"/>
      <c r="K72" s="109">
        <f>'SOR Budget Coordination funds'!M74</f>
        <v>0</v>
      </c>
      <c r="L72" s="177"/>
      <c r="M72" s="55">
        <f t="shared" si="109"/>
        <v>0</v>
      </c>
      <c r="N72" s="516"/>
      <c r="O72" s="109">
        <f>'SOR Budget Coordination funds'!O74</f>
        <v>0</v>
      </c>
      <c r="P72" s="177"/>
      <c r="Q72" s="55">
        <f t="shared" si="110"/>
        <v>0</v>
      </c>
      <c r="R72" s="516"/>
      <c r="S72" s="287">
        <f>'SOR Budget Coordination funds'!P74</f>
        <v>0</v>
      </c>
      <c r="T72" s="176">
        <f t="shared" si="111"/>
        <v>0</v>
      </c>
      <c r="U72" s="55">
        <f t="shared" si="112"/>
        <v>0</v>
      </c>
      <c r="V72" s="531"/>
      <c r="W72" s="425">
        <f t="shared" si="6"/>
        <v>0</v>
      </c>
      <c r="X72" s="425">
        <f t="shared" si="7"/>
        <v>0</v>
      </c>
      <c r="Y72" s="425">
        <f t="shared" si="8"/>
        <v>0</v>
      </c>
    </row>
    <row r="73" spans="1:25" ht="6.65" customHeight="1" x14ac:dyDescent="0.3">
      <c r="A73" s="308"/>
      <c r="B73" s="36"/>
      <c r="C73" s="272"/>
      <c r="D73" s="181"/>
      <c r="E73" s="181"/>
      <c r="F73" s="517"/>
      <c r="G73" s="272"/>
      <c r="H73" s="181"/>
      <c r="I73" s="180"/>
      <c r="J73" s="517"/>
      <c r="K73" s="279"/>
      <c r="L73" s="180"/>
      <c r="M73" s="181"/>
      <c r="N73" s="517"/>
      <c r="O73" s="279"/>
      <c r="P73" s="182"/>
      <c r="Q73" s="179"/>
      <c r="R73" s="517"/>
      <c r="S73" s="288"/>
      <c r="T73" s="179"/>
      <c r="U73" s="179"/>
      <c r="V73" s="532"/>
      <c r="W73" s="425">
        <f t="shared" si="6"/>
        <v>0</v>
      </c>
      <c r="X73" s="425">
        <f t="shared" si="7"/>
        <v>0</v>
      </c>
      <c r="Y73" s="425">
        <f t="shared" si="8"/>
        <v>0</v>
      </c>
    </row>
    <row r="74" spans="1:25" x14ac:dyDescent="0.3">
      <c r="A74" s="442" t="str">
        <f>"Subtotal "&amp;A70&amp;" ¦ "&amp;B70</f>
        <v>Subtotal Part 3.4 ¦ Fees short-term experts</v>
      </c>
      <c r="B74" s="69"/>
      <c r="C74" s="116">
        <f>SUBTOTAL(9,C70:C73)</f>
        <v>0</v>
      </c>
      <c r="D74" s="169">
        <f t="shared" ref="D74:U74" si="113">SUBTOTAL(9,D70:D73)</f>
        <v>0</v>
      </c>
      <c r="E74" s="169">
        <f t="shared" si="113"/>
        <v>0</v>
      </c>
      <c r="F74" s="516" t="str">
        <f t="shared" si="69"/>
        <v/>
      </c>
      <c r="G74" s="116">
        <f t="shared" si="113"/>
        <v>0</v>
      </c>
      <c r="H74" s="169">
        <f t="shared" si="113"/>
        <v>0</v>
      </c>
      <c r="I74" s="169">
        <f t="shared" si="113"/>
        <v>0</v>
      </c>
      <c r="J74" s="516" t="str">
        <f t="shared" ref="J74:J81" si="114">IF(G74+H74=0,"",IFERROR(H74/G74-1,1))</f>
        <v/>
      </c>
      <c r="K74" s="116">
        <f t="shared" si="113"/>
        <v>0</v>
      </c>
      <c r="L74" s="169">
        <f t="shared" si="113"/>
        <v>0</v>
      </c>
      <c r="M74" s="169">
        <f t="shared" si="113"/>
        <v>0</v>
      </c>
      <c r="N74" s="516" t="str">
        <f t="shared" ref="N74:N81" si="115">IF(K74+L74=0,"",IFERROR(L74/K74-1,1))</f>
        <v/>
      </c>
      <c r="O74" s="116">
        <f t="shared" si="113"/>
        <v>0</v>
      </c>
      <c r="P74" s="169">
        <f t="shared" si="113"/>
        <v>0</v>
      </c>
      <c r="Q74" s="169">
        <f t="shared" si="113"/>
        <v>0</v>
      </c>
      <c r="R74" s="516" t="str">
        <f t="shared" ref="R74:R81" si="116">IF(O74+P74=0,"",IFERROR(P74/O74-1,1))</f>
        <v/>
      </c>
      <c r="S74" s="116">
        <f t="shared" si="113"/>
        <v>0</v>
      </c>
      <c r="T74" s="169">
        <f t="shared" si="113"/>
        <v>0</v>
      </c>
      <c r="U74" s="169">
        <f t="shared" si="113"/>
        <v>0</v>
      </c>
      <c r="V74" s="531" t="str">
        <f t="shared" ref="V74:V81" si="117">IF(S74+T74=0,"",IFERROR(T74/S74-1,1))</f>
        <v/>
      </c>
      <c r="W74" s="425">
        <f t="shared" si="6"/>
        <v>0</v>
      </c>
      <c r="X74" s="425">
        <f t="shared" si="7"/>
        <v>0</v>
      </c>
      <c r="Y74" s="425">
        <f t="shared" si="8"/>
        <v>0</v>
      </c>
    </row>
    <row r="75" spans="1:25" ht="6.65" customHeight="1" x14ac:dyDescent="0.3">
      <c r="A75" s="301"/>
      <c r="B75" s="59"/>
      <c r="C75" s="116"/>
      <c r="D75" s="169"/>
      <c r="E75" s="169"/>
      <c r="F75" s="516"/>
      <c r="G75" s="116"/>
      <c r="H75" s="169"/>
      <c r="I75" s="169"/>
      <c r="J75" s="516"/>
      <c r="K75" s="116"/>
      <c r="L75" s="169"/>
      <c r="M75" s="169"/>
      <c r="N75" s="516"/>
      <c r="O75" s="116"/>
      <c r="P75" s="169"/>
      <c r="Q75" s="169"/>
      <c r="R75" s="516"/>
      <c r="S75" s="116"/>
      <c r="T75" s="169"/>
      <c r="U75" s="169"/>
      <c r="V75" s="531"/>
      <c r="W75" s="425"/>
      <c r="X75" s="425"/>
      <c r="Y75" s="425"/>
    </row>
    <row r="76" spans="1:25" x14ac:dyDescent="0.3">
      <c r="A76" s="311" t="s">
        <v>119</v>
      </c>
      <c r="B76" s="53" t="s">
        <v>81</v>
      </c>
      <c r="C76" s="109"/>
      <c r="D76" s="55"/>
      <c r="E76" s="55"/>
      <c r="F76" s="516"/>
      <c r="G76" s="109"/>
      <c r="H76" s="55"/>
      <c r="I76" s="49"/>
      <c r="J76" s="516"/>
      <c r="K76" s="280"/>
      <c r="L76" s="49"/>
      <c r="M76" s="55"/>
      <c r="N76" s="516"/>
      <c r="O76" s="280"/>
      <c r="P76" s="168"/>
      <c r="Q76" s="155"/>
      <c r="R76" s="516"/>
      <c r="S76" s="154"/>
      <c r="T76" s="155"/>
      <c r="U76" s="155"/>
      <c r="V76" s="531"/>
      <c r="W76" s="425">
        <f t="shared" si="6"/>
        <v>0</v>
      </c>
      <c r="X76" s="425">
        <f t="shared" si="7"/>
        <v>0</v>
      </c>
      <c r="Y76" s="425">
        <f t="shared" si="8"/>
        <v>0</v>
      </c>
    </row>
    <row r="77" spans="1:25" outlineLevel="1" x14ac:dyDescent="0.3">
      <c r="A77" s="302" t="s">
        <v>78</v>
      </c>
      <c r="B77" s="26" t="s">
        <v>37</v>
      </c>
      <c r="C77" s="109">
        <f>'SOR Budget Coordination funds'!I79</f>
        <v>0</v>
      </c>
      <c r="D77" s="177"/>
      <c r="E77" s="55">
        <f>C77-D77</f>
        <v>0</v>
      </c>
      <c r="F77" s="516"/>
      <c r="G77" s="109">
        <f>'SOR Budget Coordination funds'!K79</f>
        <v>0</v>
      </c>
      <c r="H77" s="177"/>
      <c r="I77" s="55">
        <f>G77-H77</f>
        <v>0</v>
      </c>
      <c r="J77" s="516"/>
      <c r="K77" s="109">
        <f>'SOR Budget Coordination funds'!M79</f>
        <v>0</v>
      </c>
      <c r="L77" s="177"/>
      <c r="M77" s="55">
        <f>K77-L77</f>
        <v>0</v>
      </c>
      <c r="N77" s="516"/>
      <c r="O77" s="109">
        <f>'SOR Budget Coordination funds'!O79</f>
        <v>0</v>
      </c>
      <c r="P77" s="177"/>
      <c r="Q77" s="55">
        <f>O77-P77</f>
        <v>0</v>
      </c>
      <c r="R77" s="516"/>
      <c r="S77" s="287">
        <f>'SOR Budget Coordination funds'!P79</f>
        <v>0</v>
      </c>
      <c r="T77" s="176">
        <f>+D77+H77+L77+P77</f>
        <v>0</v>
      </c>
      <c r="U77" s="55">
        <f>S77-T77</f>
        <v>0</v>
      </c>
      <c r="V77" s="531"/>
      <c r="W77" s="425">
        <f t="shared" si="6"/>
        <v>0</v>
      </c>
      <c r="X77" s="425">
        <f t="shared" si="7"/>
        <v>0</v>
      </c>
      <c r="Y77" s="425">
        <f t="shared" si="8"/>
        <v>0</v>
      </c>
    </row>
    <row r="78" spans="1:25" outlineLevel="1" x14ac:dyDescent="0.3">
      <c r="A78" s="302" t="s">
        <v>79</v>
      </c>
      <c r="B78" s="26" t="s">
        <v>224</v>
      </c>
      <c r="C78" s="109">
        <f>'SOR Budget Coordination funds'!I80</f>
        <v>0</v>
      </c>
      <c r="D78" s="177"/>
      <c r="E78" s="55">
        <f t="shared" ref="E78:E79" si="118">C78-D78</f>
        <v>0</v>
      </c>
      <c r="F78" s="516"/>
      <c r="G78" s="109">
        <f>'SOR Budget Coordination funds'!K80</f>
        <v>0</v>
      </c>
      <c r="H78" s="177"/>
      <c r="I78" s="55">
        <f t="shared" ref="I78:I79" si="119">G78-H78</f>
        <v>0</v>
      </c>
      <c r="J78" s="516"/>
      <c r="K78" s="109">
        <f>'SOR Budget Coordination funds'!M80</f>
        <v>0</v>
      </c>
      <c r="L78" s="177"/>
      <c r="M78" s="55">
        <f t="shared" ref="M78:M79" si="120">K78-L78</f>
        <v>0</v>
      </c>
      <c r="N78" s="516"/>
      <c r="O78" s="109">
        <f>'SOR Budget Coordination funds'!O80</f>
        <v>0</v>
      </c>
      <c r="P78" s="177"/>
      <c r="Q78" s="55">
        <f t="shared" ref="Q78:Q79" si="121">O78-P78</f>
        <v>0</v>
      </c>
      <c r="R78" s="516"/>
      <c r="S78" s="287">
        <f>'SOR Budget Coordination funds'!P80</f>
        <v>0</v>
      </c>
      <c r="T78" s="176">
        <f t="shared" ref="T78:T79" si="122">+D78+H78+L78+P78</f>
        <v>0</v>
      </c>
      <c r="U78" s="55">
        <f t="shared" ref="U78:U79" si="123">S78-T78</f>
        <v>0</v>
      </c>
      <c r="V78" s="531"/>
      <c r="W78" s="425">
        <f t="shared" si="6"/>
        <v>0</v>
      </c>
      <c r="X78" s="425">
        <f t="shared" si="7"/>
        <v>0</v>
      </c>
      <c r="Y78" s="425">
        <f t="shared" si="8"/>
        <v>0</v>
      </c>
    </row>
    <row r="79" spans="1:25" outlineLevel="1" x14ac:dyDescent="0.3">
      <c r="A79" s="303" t="s">
        <v>80</v>
      </c>
      <c r="B79" s="64" t="s">
        <v>38</v>
      </c>
      <c r="C79" s="109">
        <f>'SOR Budget Coordination funds'!I81</f>
        <v>0</v>
      </c>
      <c r="D79" s="177"/>
      <c r="E79" s="55">
        <f t="shared" si="118"/>
        <v>0</v>
      </c>
      <c r="F79" s="516"/>
      <c r="G79" s="109">
        <f>'SOR Budget Coordination funds'!K81</f>
        <v>0</v>
      </c>
      <c r="H79" s="177"/>
      <c r="I79" s="55">
        <f t="shared" si="119"/>
        <v>0</v>
      </c>
      <c r="J79" s="516"/>
      <c r="K79" s="109">
        <f>'SOR Budget Coordination funds'!M81</f>
        <v>0</v>
      </c>
      <c r="L79" s="177"/>
      <c r="M79" s="55">
        <f t="shared" si="120"/>
        <v>0</v>
      </c>
      <c r="N79" s="516"/>
      <c r="O79" s="109">
        <f>'SOR Budget Coordination funds'!O81</f>
        <v>0</v>
      </c>
      <c r="P79" s="177"/>
      <c r="Q79" s="55">
        <f t="shared" si="121"/>
        <v>0</v>
      </c>
      <c r="R79" s="516"/>
      <c r="S79" s="287">
        <f>'SOR Budget Coordination funds'!P81</f>
        <v>0</v>
      </c>
      <c r="T79" s="176">
        <f t="shared" si="122"/>
        <v>0</v>
      </c>
      <c r="U79" s="55">
        <f t="shared" si="123"/>
        <v>0</v>
      </c>
      <c r="V79" s="531"/>
      <c r="W79" s="425">
        <f t="shared" si="6"/>
        <v>0</v>
      </c>
      <c r="X79" s="425">
        <f t="shared" si="7"/>
        <v>0</v>
      </c>
      <c r="Y79" s="425">
        <f t="shared" si="8"/>
        <v>0</v>
      </c>
    </row>
    <row r="80" spans="1:25" ht="6.65" customHeight="1" x14ac:dyDescent="0.3">
      <c r="A80" s="309"/>
      <c r="B80" s="64"/>
      <c r="C80" s="273"/>
      <c r="D80" s="185"/>
      <c r="E80" s="185"/>
      <c r="F80" s="517"/>
      <c r="G80" s="273"/>
      <c r="H80" s="185"/>
      <c r="I80" s="184"/>
      <c r="J80" s="517"/>
      <c r="K80" s="281"/>
      <c r="L80" s="184"/>
      <c r="M80" s="185"/>
      <c r="N80" s="517"/>
      <c r="O80" s="284"/>
      <c r="P80" s="186"/>
      <c r="Q80" s="187"/>
      <c r="R80" s="517"/>
      <c r="S80" s="289"/>
      <c r="T80" s="187"/>
      <c r="U80" s="187"/>
      <c r="V80" s="532"/>
      <c r="W80" s="425">
        <f t="shared" si="6"/>
        <v>0</v>
      </c>
      <c r="X80" s="425">
        <f t="shared" si="7"/>
        <v>0</v>
      </c>
      <c r="Y80" s="425">
        <f t="shared" si="8"/>
        <v>0</v>
      </c>
    </row>
    <row r="81" spans="1:25" x14ac:dyDescent="0.3">
      <c r="A81" s="442" t="str">
        <f>"Subtotal "&amp;A76&amp;" ¦ "&amp;B76</f>
        <v>Subtotal Part 3.5 ¦ Reimbursable costs short-term experts</v>
      </c>
      <c r="B81" s="71"/>
      <c r="C81" s="116">
        <f>SUBTOTAL(9,C76:C80)</f>
        <v>0</v>
      </c>
      <c r="D81" s="169">
        <f t="shared" ref="D81" si="124">SUBTOTAL(9,D76:D80)</f>
        <v>0</v>
      </c>
      <c r="E81" s="169">
        <f t="shared" ref="E81" si="125">SUBTOTAL(9,E76:E80)</f>
        <v>0</v>
      </c>
      <c r="F81" s="516" t="str">
        <f t="shared" si="69"/>
        <v/>
      </c>
      <c r="G81" s="116">
        <f t="shared" ref="G81" si="126">SUBTOTAL(9,G76:G80)</f>
        <v>0</v>
      </c>
      <c r="H81" s="169">
        <f t="shared" ref="H81" si="127">SUBTOTAL(9,H76:H80)</f>
        <v>0</v>
      </c>
      <c r="I81" s="169">
        <f t="shared" ref="I81" si="128">SUBTOTAL(9,I76:I80)</f>
        <v>0</v>
      </c>
      <c r="J81" s="516" t="str">
        <f t="shared" si="114"/>
        <v/>
      </c>
      <c r="K81" s="116">
        <f t="shared" ref="K81" si="129">SUBTOTAL(9,K76:K80)</f>
        <v>0</v>
      </c>
      <c r="L81" s="169">
        <f t="shared" ref="L81" si="130">SUBTOTAL(9,L76:L80)</f>
        <v>0</v>
      </c>
      <c r="M81" s="169">
        <f t="shared" ref="M81" si="131">SUBTOTAL(9,M76:M80)</f>
        <v>0</v>
      </c>
      <c r="N81" s="516" t="str">
        <f t="shared" si="115"/>
        <v/>
      </c>
      <c r="O81" s="116">
        <f t="shared" ref="O81" si="132">SUBTOTAL(9,O76:O80)</f>
        <v>0</v>
      </c>
      <c r="P81" s="169">
        <f t="shared" ref="P81" si="133">SUBTOTAL(9,P76:P80)</f>
        <v>0</v>
      </c>
      <c r="Q81" s="169">
        <f t="shared" ref="Q81" si="134">SUBTOTAL(9,Q76:Q80)</f>
        <v>0</v>
      </c>
      <c r="R81" s="516" t="str">
        <f t="shared" si="116"/>
        <v/>
      </c>
      <c r="S81" s="116">
        <f t="shared" ref="S81" si="135">SUBTOTAL(9,S76:S80)</f>
        <v>0</v>
      </c>
      <c r="T81" s="169">
        <f t="shared" ref="T81" si="136">SUBTOTAL(9,T76:T80)</f>
        <v>0</v>
      </c>
      <c r="U81" s="169">
        <f t="shared" ref="U81" si="137">SUBTOTAL(9,U76:U80)</f>
        <v>0</v>
      </c>
      <c r="V81" s="531" t="str">
        <f t="shared" si="117"/>
        <v/>
      </c>
      <c r="W81" s="425">
        <f t="shared" si="6"/>
        <v>0</v>
      </c>
      <c r="X81" s="425">
        <f t="shared" si="7"/>
        <v>0</v>
      </c>
      <c r="Y81" s="425">
        <f t="shared" si="8"/>
        <v>0</v>
      </c>
    </row>
    <row r="82" spans="1:25" ht="6.65" customHeight="1" x14ac:dyDescent="0.3">
      <c r="A82" s="305"/>
      <c r="B82" s="56"/>
      <c r="C82" s="116"/>
      <c r="D82" s="169"/>
      <c r="E82" s="169"/>
      <c r="F82" s="516"/>
      <c r="G82" s="116"/>
      <c r="H82" s="169"/>
      <c r="I82" s="169"/>
      <c r="J82" s="516"/>
      <c r="K82" s="116"/>
      <c r="L82" s="169"/>
      <c r="M82" s="169"/>
      <c r="N82" s="516"/>
      <c r="O82" s="116"/>
      <c r="P82" s="169"/>
      <c r="Q82" s="169"/>
      <c r="R82" s="516"/>
      <c r="S82" s="116"/>
      <c r="T82" s="169"/>
      <c r="U82" s="169"/>
      <c r="V82" s="531"/>
      <c r="W82" s="425"/>
      <c r="X82" s="425"/>
      <c r="Y82" s="425"/>
    </row>
    <row r="83" spans="1:25" x14ac:dyDescent="0.3">
      <c r="A83" s="310" t="s">
        <v>120</v>
      </c>
      <c r="B83" s="82" t="s">
        <v>84</v>
      </c>
      <c r="C83" s="95"/>
      <c r="D83" s="83"/>
      <c r="E83" s="83"/>
      <c r="F83" s="521"/>
      <c r="G83" s="277"/>
      <c r="H83" s="83"/>
      <c r="I83" s="85"/>
      <c r="J83" s="521"/>
      <c r="K83" s="95"/>
      <c r="L83" s="85"/>
      <c r="M83" s="83"/>
      <c r="N83" s="521"/>
      <c r="O83" s="95"/>
      <c r="P83" s="190"/>
      <c r="Q83" s="191"/>
      <c r="R83" s="521"/>
      <c r="S83" s="290"/>
      <c r="T83" s="191"/>
      <c r="U83" s="191"/>
      <c r="V83" s="535"/>
      <c r="W83" s="425">
        <f t="shared" ref="W83:W152" si="138">+C83+G83+K83+O83-S83</f>
        <v>0</v>
      </c>
      <c r="X83" s="425">
        <f t="shared" ref="X83:X152" si="139">+D83+H83+L83+P83-T83</f>
        <v>0</v>
      </c>
      <c r="Y83" s="425">
        <f t="shared" ref="Y83:Y152" si="140">+E83+I83+M83+Q83-U83</f>
        <v>0</v>
      </c>
    </row>
    <row r="84" spans="1:25" outlineLevel="1" x14ac:dyDescent="0.3">
      <c r="A84" s="299" t="s">
        <v>85</v>
      </c>
      <c r="B84" s="26" t="s">
        <v>167</v>
      </c>
      <c r="C84" s="109">
        <f>'SOR Budget Coordination funds'!I86</f>
        <v>0</v>
      </c>
      <c r="D84" s="177"/>
      <c r="E84" s="55">
        <f t="shared" ref="E84" si="141">C84-D84</f>
        <v>0</v>
      </c>
      <c r="F84" s="516"/>
      <c r="G84" s="109">
        <f>'SOR Budget Coordination funds'!K86</f>
        <v>0</v>
      </c>
      <c r="H84" s="177"/>
      <c r="I84" s="55">
        <f t="shared" ref="I84" si="142">G84-H84</f>
        <v>0</v>
      </c>
      <c r="J84" s="516"/>
      <c r="K84" s="109">
        <f>'SOR Budget Coordination funds'!M86</f>
        <v>0</v>
      </c>
      <c r="L84" s="177"/>
      <c r="M84" s="55">
        <f t="shared" ref="M84" si="143">K84-L84</f>
        <v>0</v>
      </c>
      <c r="N84" s="516"/>
      <c r="O84" s="109">
        <f>'SOR Budget Coordination funds'!O86</f>
        <v>0</v>
      </c>
      <c r="P84" s="177"/>
      <c r="Q84" s="55">
        <f t="shared" ref="Q84" si="144">O84-P84</f>
        <v>0</v>
      </c>
      <c r="R84" s="516"/>
      <c r="S84" s="287">
        <f>'SOR Budget Coordination funds'!P86</f>
        <v>0</v>
      </c>
      <c r="T84" s="176">
        <f t="shared" ref="T84" si="145">+D84+H84+L84+P84</f>
        <v>0</v>
      </c>
      <c r="U84" s="55">
        <f t="shared" ref="U84" si="146">S84-T84</f>
        <v>0</v>
      </c>
      <c r="V84" s="531"/>
      <c r="W84" s="425">
        <f t="shared" si="138"/>
        <v>0</v>
      </c>
      <c r="X84" s="425">
        <f t="shared" si="139"/>
        <v>0</v>
      </c>
      <c r="Y84" s="425">
        <f t="shared" si="140"/>
        <v>0</v>
      </c>
    </row>
    <row r="85" spans="1:25" outlineLevel="1" x14ac:dyDescent="0.3">
      <c r="A85" s="299" t="s">
        <v>86</v>
      </c>
      <c r="B85" s="26" t="s">
        <v>168</v>
      </c>
      <c r="C85" s="109">
        <f>'SOR Budget Coordination funds'!I87</f>
        <v>0</v>
      </c>
      <c r="D85" s="177"/>
      <c r="E85" s="55">
        <f t="shared" ref="E85:E87" si="147">C85-D85</f>
        <v>0</v>
      </c>
      <c r="F85" s="516"/>
      <c r="G85" s="109">
        <f>'SOR Budget Coordination funds'!K87</f>
        <v>0</v>
      </c>
      <c r="H85" s="177"/>
      <c r="I85" s="55">
        <f t="shared" ref="I85:I87" si="148">G85-H85</f>
        <v>0</v>
      </c>
      <c r="J85" s="516"/>
      <c r="K85" s="109">
        <f>'SOR Budget Coordination funds'!M87</f>
        <v>0</v>
      </c>
      <c r="L85" s="177"/>
      <c r="M85" s="55">
        <f t="shared" ref="M85:M87" si="149">K85-L85</f>
        <v>0</v>
      </c>
      <c r="N85" s="516"/>
      <c r="O85" s="109">
        <f>'SOR Budget Coordination funds'!O87</f>
        <v>0</v>
      </c>
      <c r="P85" s="177"/>
      <c r="Q85" s="55">
        <f t="shared" ref="Q85:Q87" si="150">O85-P85</f>
        <v>0</v>
      </c>
      <c r="R85" s="516"/>
      <c r="S85" s="287">
        <f>'SOR Budget Coordination funds'!P87</f>
        <v>0</v>
      </c>
      <c r="T85" s="176">
        <f t="shared" ref="T85:T87" si="151">+D85+H85+L85+P85</f>
        <v>0</v>
      </c>
      <c r="U85" s="55">
        <f t="shared" ref="U85:U87" si="152">S85-T85</f>
        <v>0</v>
      </c>
      <c r="V85" s="531"/>
      <c r="W85" s="425">
        <f t="shared" si="138"/>
        <v>0</v>
      </c>
      <c r="X85" s="425">
        <f t="shared" si="139"/>
        <v>0</v>
      </c>
      <c r="Y85" s="425">
        <f t="shared" si="140"/>
        <v>0</v>
      </c>
    </row>
    <row r="86" spans="1:25" outlineLevel="1" x14ac:dyDescent="0.3">
      <c r="A86" s="299" t="s">
        <v>86</v>
      </c>
      <c r="B86" s="26" t="s">
        <v>169</v>
      </c>
      <c r="C86" s="109">
        <f>'SOR Budget Coordination funds'!I88</f>
        <v>0</v>
      </c>
      <c r="D86" s="177"/>
      <c r="E86" s="55">
        <f t="shared" si="147"/>
        <v>0</v>
      </c>
      <c r="F86" s="516"/>
      <c r="G86" s="109">
        <f>'SOR Budget Coordination funds'!K88</f>
        <v>0</v>
      </c>
      <c r="H86" s="177"/>
      <c r="I86" s="55">
        <f t="shared" si="148"/>
        <v>0</v>
      </c>
      <c r="J86" s="516"/>
      <c r="K86" s="109">
        <f>'SOR Budget Coordination funds'!M88</f>
        <v>0</v>
      </c>
      <c r="L86" s="177"/>
      <c r="M86" s="55">
        <f t="shared" si="149"/>
        <v>0</v>
      </c>
      <c r="N86" s="516"/>
      <c r="O86" s="109">
        <f>'SOR Budget Coordination funds'!O88</f>
        <v>0</v>
      </c>
      <c r="P86" s="177"/>
      <c r="Q86" s="55">
        <f t="shared" si="150"/>
        <v>0</v>
      </c>
      <c r="R86" s="516"/>
      <c r="S86" s="287">
        <f>'SOR Budget Coordination funds'!P88</f>
        <v>0</v>
      </c>
      <c r="T86" s="176">
        <f t="shared" si="151"/>
        <v>0</v>
      </c>
      <c r="U86" s="55">
        <f t="shared" si="152"/>
        <v>0</v>
      </c>
      <c r="V86" s="531"/>
      <c r="W86" s="425">
        <f t="shared" si="138"/>
        <v>0</v>
      </c>
      <c r="X86" s="425">
        <f t="shared" si="139"/>
        <v>0</v>
      </c>
      <c r="Y86" s="425">
        <f t="shared" si="140"/>
        <v>0</v>
      </c>
    </row>
    <row r="87" spans="1:25" outlineLevel="1" x14ac:dyDescent="0.3">
      <c r="A87" s="299" t="s">
        <v>86</v>
      </c>
      <c r="B87" s="26" t="s">
        <v>170</v>
      </c>
      <c r="C87" s="109">
        <f>'SOR Budget Coordination funds'!I89</f>
        <v>0</v>
      </c>
      <c r="D87" s="177"/>
      <c r="E87" s="55">
        <f t="shared" si="147"/>
        <v>0</v>
      </c>
      <c r="F87" s="516"/>
      <c r="G87" s="109">
        <f>'SOR Budget Coordination funds'!K89</f>
        <v>0</v>
      </c>
      <c r="H87" s="177"/>
      <c r="I87" s="55">
        <f t="shared" si="148"/>
        <v>0</v>
      </c>
      <c r="J87" s="516"/>
      <c r="K87" s="109">
        <f>'SOR Budget Coordination funds'!M89</f>
        <v>0</v>
      </c>
      <c r="L87" s="177"/>
      <c r="M87" s="55">
        <f t="shared" si="149"/>
        <v>0</v>
      </c>
      <c r="N87" s="516"/>
      <c r="O87" s="109">
        <f>'SOR Budget Coordination funds'!O89</f>
        <v>0</v>
      </c>
      <c r="P87" s="177"/>
      <c r="Q87" s="55">
        <f t="shared" si="150"/>
        <v>0</v>
      </c>
      <c r="R87" s="516"/>
      <c r="S87" s="287">
        <f>'SOR Budget Coordination funds'!P89</f>
        <v>0</v>
      </c>
      <c r="T87" s="176">
        <f t="shared" si="151"/>
        <v>0</v>
      </c>
      <c r="U87" s="55">
        <f t="shared" si="152"/>
        <v>0</v>
      </c>
      <c r="V87" s="531"/>
      <c r="W87" s="425">
        <f t="shared" si="138"/>
        <v>0</v>
      </c>
      <c r="X87" s="425">
        <f t="shared" si="139"/>
        <v>0</v>
      </c>
      <c r="Y87" s="425">
        <f t="shared" si="140"/>
        <v>0</v>
      </c>
    </row>
    <row r="88" spans="1:25" ht="6.65" customHeight="1" x14ac:dyDescent="0.3">
      <c r="A88" s="308"/>
      <c r="B88" s="36"/>
      <c r="C88" s="272"/>
      <c r="D88" s="181"/>
      <c r="E88" s="181"/>
      <c r="F88" s="517"/>
      <c r="G88" s="272"/>
      <c r="H88" s="181"/>
      <c r="I88" s="180"/>
      <c r="J88" s="517"/>
      <c r="K88" s="279"/>
      <c r="L88" s="180"/>
      <c r="M88" s="181"/>
      <c r="N88" s="517"/>
      <c r="O88" s="279"/>
      <c r="P88" s="182"/>
      <c r="Q88" s="179"/>
      <c r="R88" s="517"/>
      <c r="S88" s="288"/>
      <c r="T88" s="179"/>
      <c r="U88" s="179"/>
      <c r="V88" s="532"/>
      <c r="W88" s="425">
        <f t="shared" si="138"/>
        <v>0</v>
      </c>
      <c r="X88" s="425">
        <f t="shared" si="139"/>
        <v>0</v>
      </c>
      <c r="Y88" s="425">
        <f t="shared" si="140"/>
        <v>0</v>
      </c>
    </row>
    <row r="89" spans="1:25" x14ac:dyDescent="0.3">
      <c r="A89" s="442" t="str">
        <f>"Subtotal "&amp;A83&amp;" ¦ "&amp;B83</f>
        <v>Subtotal Part 3.6 ¦ Salaries of national support staff (effective costs)</v>
      </c>
      <c r="B89" s="69"/>
      <c r="C89" s="116">
        <f t="shared" ref="C89:U89" si="153">SUBTOTAL(9,C83:C88)</f>
        <v>0</v>
      </c>
      <c r="D89" s="169">
        <f t="shared" si="153"/>
        <v>0</v>
      </c>
      <c r="E89" s="169">
        <f t="shared" si="153"/>
        <v>0</v>
      </c>
      <c r="F89" s="516" t="str">
        <f t="shared" si="69"/>
        <v/>
      </c>
      <c r="G89" s="116">
        <f t="shared" si="153"/>
        <v>0</v>
      </c>
      <c r="H89" s="169">
        <f t="shared" si="153"/>
        <v>0</v>
      </c>
      <c r="I89" s="169">
        <f t="shared" si="153"/>
        <v>0</v>
      </c>
      <c r="J89" s="516" t="str">
        <f t="shared" ref="J89:J103" si="154">IF(G89+H89=0,"",IFERROR(H89/G89-1,1))</f>
        <v/>
      </c>
      <c r="K89" s="116">
        <f t="shared" si="153"/>
        <v>0</v>
      </c>
      <c r="L89" s="169">
        <f t="shared" si="153"/>
        <v>0</v>
      </c>
      <c r="M89" s="169">
        <f t="shared" si="153"/>
        <v>0</v>
      </c>
      <c r="N89" s="516" t="str">
        <f t="shared" ref="N89:N103" si="155">IF(K89+L89=0,"",IFERROR(L89/K89-1,1))</f>
        <v/>
      </c>
      <c r="O89" s="116">
        <f t="shared" si="153"/>
        <v>0</v>
      </c>
      <c r="P89" s="169">
        <f t="shared" si="153"/>
        <v>0</v>
      </c>
      <c r="Q89" s="169">
        <f t="shared" si="153"/>
        <v>0</v>
      </c>
      <c r="R89" s="516" t="str">
        <f t="shared" ref="R89:R103" si="156">IF(O89+P89=0,"",IFERROR(P89/O89-1,1))</f>
        <v/>
      </c>
      <c r="S89" s="116">
        <f t="shared" si="153"/>
        <v>0</v>
      </c>
      <c r="T89" s="169">
        <f t="shared" si="153"/>
        <v>0</v>
      </c>
      <c r="U89" s="169">
        <f t="shared" si="153"/>
        <v>0</v>
      </c>
      <c r="V89" s="531" t="str">
        <f t="shared" ref="V89:V103" si="157">IF(S89+T89=0,"",IFERROR(T89/S89-1,1))</f>
        <v/>
      </c>
      <c r="W89" s="425">
        <f t="shared" si="138"/>
        <v>0</v>
      </c>
      <c r="X89" s="425">
        <f t="shared" si="139"/>
        <v>0</v>
      </c>
      <c r="Y89" s="425">
        <f t="shared" si="140"/>
        <v>0</v>
      </c>
    </row>
    <row r="90" spans="1:25" ht="6.65" customHeight="1" x14ac:dyDescent="0.3">
      <c r="A90" s="301"/>
      <c r="B90" s="59"/>
      <c r="C90" s="116"/>
      <c r="D90" s="169"/>
      <c r="E90" s="169"/>
      <c r="F90" s="516"/>
      <c r="G90" s="116"/>
      <c r="H90" s="169"/>
      <c r="I90" s="169"/>
      <c r="J90" s="516"/>
      <c r="K90" s="116"/>
      <c r="L90" s="169"/>
      <c r="M90" s="169"/>
      <c r="N90" s="516"/>
      <c r="O90" s="116"/>
      <c r="P90" s="169"/>
      <c r="Q90" s="169"/>
      <c r="R90" s="516"/>
      <c r="S90" s="116"/>
      <c r="T90" s="169"/>
      <c r="U90" s="169"/>
      <c r="V90" s="531"/>
      <c r="W90" s="425"/>
      <c r="X90" s="425"/>
      <c r="Y90" s="425"/>
    </row>
    <row r="91" spans="1:25" x14ac:dyDescent="0.3">
      <c r="A91" s="312" t="s">
        <v>121</v>
      </c>
      <c r="B91" s="118" t="s">
        <v>90</v>
      </c>
      <c r="C91" s="109"/>
      <c r="D91" s="55"/>
      <c r="E91" s="55"/>
      <c r="F91" s="516"/>
      <c r="G91" s="109"/>
      <c r="H91" s="55"/>
      <c r="I91" s="49"/>
      <c r="J91" s="516"/>
      <c r="K91" s="280"/>
      <c r="L91" s="49"/>
      <c r="M91" s="55"/>
      <c r="N91" s="516"/>
      <c r="O91" s="280"/>
      <c r="P91" s="168"/>
      <c r="Q91" s="155"/>
      <c r="R91" s="516"/>
      <c r="S91" s="154"/>
      <c r="T91" s="155"/>
      <c r="U91" s="155"/>
      <c r="V91" s="531"/>
      <c r="W91" s="425">
        <f t="shared" si="138"/>
        <v>0</v>
      </c>
      <c r="X91" s="425">
        <f t="shared" si="139"/>
        <v>0</v>
      </c>
      <c r="Y91" s="425">
        <f t="shared" si="140"/>
        <v>0</v>
      </c>
    </row>
    <row r="92" spans="1:25" outlineLevel="1" x14ac:dyDescent="0.3">
      <c r="A92" s="302" t="s">
        <v>87</v>
      </c>
      <c r="B92" s="26" t="s">
        <v>37</v>
      </c>
      <c r="C92" s="109">
        <f>'SOR Budget Coordination funds'!I94</f>
        <v>0</v>
      </c>
      <c r="D92" s="177"/>
      <c r="E92" s="55">
        <f>C92-D92</f>
        <v>0</v>
      </c>
      <c r="F92" s="516"/>
      <c r="G92" s="109">
        <f>'SOR Budget Coordination funds'!K94</f>
        <v>0</v>
      </c>
      <c r="H92" s="177"/>
      <c r="I92" s="55">
        <f>G92-H92</f>
        <v>0</v>
      </c>
      <c r="J92" s="516"/>
      <c r="K92" s="109">
        <f>'SOR Budget Coordination funds'!M94</f>
        <v>0</v>
      </c>
      <c r="L92" s="177"/>
      <c r="M92" s="55">
        <f>K92-L92</f>
        <v>0</v>
      </c>
      <c r="N92" s="516"/>
      <c r="O92" s="109">
        <f>'SOR Budget Coordination funds'!O94</f>
        <v>0</v>
      </c>
      <c r="P92" s="177"/>
      <c r="Q92" s="55">
        <f>O92-P92</f>
        <v>0</v>
      </c>
      <c r="R92" s="516"/>
      <c r="S92" s="287">
        <f>'SOR Budget Coordination funds'!P94</f>
        <v>0</v>
      </c>
      <c r="T92" s="176">
        <f>+D92+H92+L92+P92</f>
        <v>0</v>
      </c>
      <c r="U92" s="55">
        <f>S92-T92</f>
        <v>0</v>
      </c>
      <c r="V92" s="531"/>
      <c r="W92" s="425">
        <f t="shared" si="138"/>
        <v>0</v>
      </c>
      <c r="X92" s="425">
        <f t="shared" si="139"/>
        <v>0</v>
      </c>
      <c r="Y92" s="425">
        <f t="shared" si="140"/>
        <v>0</v>
      </c>
    </row>
    <row r="93" spans="1:25" outlineLevel="1" x14ac:dyDescent="0.3">
      <c r="A93" s="302" t="s">
        <v>88</v>
      </c>
      <c r="B93" s="26" t="s">
        <v>224</v>
      </c>
      <c r="C93" s="109">
        <f>'SOR Budget Coordination funds'!I95</f>
        <v>0</v>
      </c>
      <c r="D93" s="177"/>
      <c r="E93" s="55">
        <f t="shared" ref="E93:E94" si="158">C93-D93</f>
        <v>0</v>
      </c>
      <c r="F93" s="516"/>
      <c r="G93" s="109">
        <f>'SOR Budget Coordination funds'!K95</f>
        <v>0</v>
      </c>
      <c r="H93" s="177"/>
      <c r="I93" s="55">
        <f t="shared" ref="I93:I94" si="159">G93-H93</f>
        <v>0</v>
      </c>
      <c r="J93" s="516"/>
      <c r="K93" s="109">
        <f>'SOR Budget Coordination funds'!M95</f>
        <v>0</v>
      </c>
      <c r="L93" s="177"/>
      <c r="M93" s="55">
        <f t="shared" ref="M93:M94" si="160">K93-L93</f>
        <v>0</v>
      </c>
      <c r="N93" s="516"/>
      <c r="O93" s="109">
        <f>'SOR Budget Coordination funds'!O95</f>
        <v>0</v>
      </c>
      <c r="P93" s="177"/>
      <c r="Q93" s="55">
        <f t="shared" ref="Q93:Q94" si="161">O93-P93</f>
        <v>0</v>
      </c>
      <c r="R93" s="516"/>
      <c r="S93" s="287">
        <f>'SOR Budget Coordination funds'!P95</f>
        <v>0</v>
      </c>
      <c r="T93" s="176">
        <f t="shared" ref="T93:T94" si="162">+D93+H93+L93+P93</f>
        <v>0</v>
      </c>
      <c r="U93" s="55">
        <f t="shared" ref="U93:U94" si="163">S93-T93</f>
        <v>0</v>
      </c>
      <c r="V93" s="531"/>
      <c r="W93" s="425">
        <f t="shared" si="138"/>
        <v>0</v>
      </c>
      <c r="X93" s="425">
        <f t="shared" si="139"/>
        <v>0</v>
      </c>
      <c r="Y93" s="425">
        <f t="shared" si="140"/>
        <v>0</v>
      </c>
    </row>
    <row r="94" spans="1:25" outlineLevel="1" x14ac:dyDescent="0.3">
      <c r="A94" s="303" t="s">
        <v>89</v>
      </c>
      <c r="B94" s="64" t="s">
        <v>38</v>
      </c>
      <c r="C94" s="109">
        <f>'SOR Budget Coordination funds'!I96</f>
        <v>0</v>
      </c>
      <c r="D94" s="177"/>
      <c r="E94" s="55">
        <f t="shared" si="158"/>
        <v>0</v>
      </c>
      <c r="F94" s="516"/>
      <c r="G94" s="109">
        <f>'SOR Budget Coordination funds'!K96</f>
        <v>0</v>
      </c>
      <c r="H94" s="177"/>
      <c r="I94" s="55">
        <f t="shared" si="159"/>
        <v>0</v>
      </c>
      <c r="J94" s="516"/>
      <c r="K94" s="109">
        <f>'SOR Budget Coordination funds'!M96</f>
        <v>0</v>
      </c>
      <c r="L94" s="177"/>
      <c r="M94" s="55">
        <f t="shared" si="160"/>
        <v>0</v>
      </c>
      <c r="N94" s="516"/>
      <c r="O94" s="109">
        <f>'SOR Budget Coordination funds'!O96</f>
        <v>0</v>
      </c>
      <c r="P94" s="177"/>
      <c r="Q94" s="55">
        <f t="shared" si="161"/>
        <v>0</v>
      </c>
      <c r="R94" s="516"/>
      <c r="S94" s="287">
        <f>'SOR Budget Coordination funds'!P96</f>
        <v>0</v>
      </c>
      <c r="T94" s="176">
        <f t="shared" si="162"/>
        <v>0</v>
      </c>
      <c r="U94" s="55">
        <f t="shared" si="163"/>
        <v>0</v>
      </c>
      <c r="V94" s="531"/>
      <c r="W94" s="425">
        <f t="shared" si="138"/>
        <v>0</v>
      </c>
      <c r="X94" s="425">
        <f t="shared" si="139"/>
        <v>0</v>
      </c>
      <c r="Y94" s="425">
        <f t="shared" si="140"/>
        <v>0</v>
      </c>
    </row>
    <row r="95" spans="1:25" ht="6.65" customHeight="1" x14ac:dyDescent="0.3">
      <c r="A95" s="309"/>
      <c r="B95" s="64"/>
      <c r="C95" s="273"/>
      <c r="D95" s="185"/>
      <c r="E95" s="185"/>
      <c r="F95" s="517"/>
      <c r="G95" s="273"/>
      <c r="H95" s="185"/>
      <c r="I95" s="184"/>
      <c r="J95" s="517"/>
      <c r="K95" s="281"/>
      <c r="L95" s="184"/>
      <c r="M95" s="185"/>
      <c r="N95" s="517"/>
      <c r="O95" s="284"/>
      <c r="P95" s="186"/>
      <c r="Q95" s="187"/>
      <c r="R95" s="517"/>
      <c r="S95" s="289"/>
      <c r="T95" s="187"/>
      <c r="U95" s="187"/>
      <c r="V95" s="532"/>
      <c r="W95" s="425">
        <f t="shared" si="138"/>
        <v>0</v>
      </c>
      <c r="X95" s="425">
        <f t="shared" si="139"/>
        <v>0</v>
      </c>
      <c r="Y95" s="425">
        <f t="shared" si="140"/>
        <v>0</v>
      </c>
    </row>
    <row r="96" spans="1:25" x14ac:dyDescent="0.3">
      <c r="A96" s="442" t="str">
        <f>"Subtotal "&amp;A91&amp;" ¦ "&amp;B91</f>
        <v>Subtotal Part 3.7 ¦ Reimbursable costs national support staff</v>
      </c>
      <c r="B96" s="71"/>
      <c r="C96" s="116">
        <f>SUBTOTAL(9,C91:C95)</f>
        <v>0</v>
      </c>
      <c r="D96" s="169">
        <f t="shared" ref="D96" si="164">SUBTOTAL(9,D91:D95)</f>
        <v>0</v>
      </c>
      <c r="E96" s="169">
        <f t="shared" ref="E96" si="165">SUBTOTAL(9,E91:E95)</f>
        <v>0</v>
      </c>
      <c r="F96" s="516" t="str">
        <f t="shared" si="69"/>
        <v/>
      </c>
      <c r="G96" s="116">
        <f t="shared" ref="G96" si="166">SUBTOTAL(9,G91:G95)</f>
        <v>0</v>
      </c>
      <c r="H96" s="169">
        <f t="shared" ref="H96" si="167">SUBTOTAL(9,H91:H95)</f>
        <v>0</v>
      </c>
      <c r="I96" s="169">
        <f t="shared" ref="I96" si="168">SUBTOTAL(9,I91:I95)</f>
        <v>0</v>
      </c>
      <c r="J96" s="516" t="str">
        <f t="shared" si="154"/>
        <v/>
      </c>
      <c r="K96" s="116">
        <f t="shared" ref="K96" si="169">SUBTOTAL(9,K91:K95)</f>
        <v>0</v>
      </c>
      <c r="L96" s="169">
        <f t="shared" ref="L96" si="170">SUBTOTAL(9,L91:L95)</f>
        <v>0</v>
      </c>
      <c r="M96" s="169">
        <f t="shared" ref="M96" si="171">SUBTOTAL(9,M91:M95)</f>
        <v>0</v>
      </c>
      <c r="N96" s="516" t="str">
        <f t="shared" si="155"/>
        <v/>
      </c>
      <c r="O96" s="116">
        <f t="shared" ref="O96" si="172">SUBTOTAL(9,O91:O95)</f>
        <v>0</v>
      </c>
      <c r="P96" s="169">
        <f t="shared" ref="P96" si="173">SUBTOTAL(9,P91:P95)</f>
        <v>0</v>
      </c>
      <c r="Q96" s="169">
        <f t="shared" ref="Q96" si="174">SUBTOTAL(9,Q91:Q95)</f>
        <v>0</v>
      </c>
      <c r="R96" s="516" t="str">
        <f t="shared" si="156"/>
        <v/>
      </c>
      <c r="S96" s="116">
        <f t="shared" ref="S96" si="175">SUBTOTAL(9,S91:S95)</f>
        <v>0</v>
      </c>
      <c r="T96" s="169">
        <f t="shared" ref="T96" si="176">SUBTOTAL(9,T91:T95)</f>
        <v>0</v>
      </c>
      <c r="U96" s="169">
        <f t="shared" ref="U96" si="177">SUBTOTAL(9,U91:U95)</f>
        <v>0</v>
      </c>
      <c r="V96" s="531" t="str">
        <f t="shared" si="157"/>
        <v/>
      </c>
      <c r="W96" s="425">
        <f t="shared" si="138"/>
        <v>0</v>
      </c>
      <c r="X96" s="425">
        <f t="shared" si="139"/>
        <v>0</v>
      </c>
      <c r="Y96" s="425">
        <f t="shared" si="140"/>
        <v>0</v>
      </c>
    </row>
    <row r="97" spans="1:25" ht="6.65" customHeight="1" x14ac:dyDescent="0.3">
      <c r="A97" s="443"/>
      <c r="B97" s="56"/>
      <c r="C97" s="116"/>
      <c r="D97" s="169"/>
      <c r="E97" s="169"/>
      <c r="F97" s="516"/>
      <c r="G97" s="116"/>
      <c r="H97" s="169"/>
      <c r="I97" s="169"/>
      <c r="J97" s="516"/>
      <c r="K97" s="116"/>
      <c r="L97" s="169"/>
      <c r="M97" s="169"/>
      <c r="N97" s="516"/>
      <c r="O97" s="116"/>
      <c r="P97" s="169"/>
      <c r="Q97" s="169"/>
      <c r="R97" s="516"/>
      <c r="S97" s="116"/>
      <c r="T97" s="169"/>
      <c r="U97" s="169"/>
      <c r="V97" s="531"/>
      <c r="W97" s="425"/>
      <c r="X97" s="425"/>
      <c r="Y97" s="425"/>
    </row>
    <row r="98" spans="1:25" x14ac:dyDescent="0.3">
      <c r="A98" s="313" t="s">
        <v>122</v>
      </c>
      <c r="B98" s="82" t="s">
        <v>94</v>
      </c>
      <c r="C98" s="115"/>
      <c r="D98" s="91"/>
      <c r="E98" s="91"/>
      <c r="F98" s="521"/>
      <c r="G98" s="115"/>
      <c r="H98" s="91"/>
      <c r="I98" s="90"/>
      <c r="J98" s="521"/>
      <c r="K98" s="283"/>
      <c r="L98" s="90"/>
      <c r="M98" s="91"/>
      <c r="N98" s="521"/>
      <c r="O98" s="283"/>
      <c r="P98" s="192"/>
      <c r="Q98" s="191"/>
      <c r="R98" s="521"/>
      <c r="S98" s="290"/>
      <c r="T98" s="191"/>
      <c r="U98" s="191"/>
      <c r="V98" s="535"/>
      <c r="W98" s="425">
        <f t="shared" si="138"/>
        <v>0</v>
      </c>
      <c r="X98" s="425">
        <f t="shared" si="139"/>
        <v>0</v>
      </c>
      <c r="Y98" s="425">
        <f t="shared" si="140"/>
        <v>0</v>
      </c>
    </row>
    <row r="99" spans="1:25" outlineLevel="1" x14ac:dyDescent="0.3">
      <c r="A99" s="302" t="s">
        <v>91</v>
      </c>
      <c r="B99" s="26" t="s">
        <v>95</v>
      </c>
      <c r="C99" s="109">
        <f>'SOR Budget Coordination funds'!I101</f>
        <v>0</v>
      </c>
      <c r="D99" s="177"/>
      <c r="E99" s="55">
        <f>C99-D99</f>
        <v>0</v>
      </c>
      <c r="F99" s="516"/>
      <c r="G99" s="109">
        <f>'SOR Budget Coordination funds'!K101</f>
        <v>0</v>
      </c>
      <c r="H99" s="177"/>
      <c r="I99" s="55">
        <f>G99-H99</f>
        <v>0</v>
      </c>
      <c r="J99" s="516" t="str">
        <f t="shared" si="154"/>
        <v/>
      </c>
      <c r="K99" s="109">
        <f>'SOR Budget Coordination funds'!M101</f>
        <v>0</v>
      </c>
      <c r="L99" s="177"/>
      <c r="M99" s="55">
        <f>K99-L99</f>
        <v>0</v>
      </c>
      <c r="N99" s="516" t="str">
        <f t="shared" si="155"/>
        <v/>
      </c>
      <c r="O99" s="109">
        <f>'SOR Budget Coordination funds'!O101</f>
        <v>0</v>
      </c>
      <c r="P99" s="177"/>
      <c r="Q99" s="55">
        <f>O99-P99</f>
        <v>0</v>
      </c>
      <c r="R99" s="516" t="str">
        <f t="shared" si="156"/>
        <v/>
      </c>
      <c r="S99" s="287">
        <f>'SOR Budget Coordination funds'!P101</f>
        <v>0</v>
      </c>
      <c r="T99" s="176">
        <f>+D99+H99+L99+P99</f>
        <v>0</v>
      </c>
      <c r="U99" s="55">
        <f>S99-T99</f>
        <v>0</v>
      </c>
      <c r="V99" s="531"/>
      <c r="W99" s="425">
        <f t="shared" si="138"/>
        <v>0</v>
      </c>
      <c r="X99" s="425">
        <f t="shared" si="139"/>
        <v>0</v>
      </c>
      <c r="Y99" s="425">
        <f t="shared" si="140"/>
        <v>0</v>
      </c>
    </row>
    <row r="100" spans="1:25" outlineLevel="1" x14ac:dyDescent="0.3">
      <c r="A100" s="302" t="s">
        <v>92</v>
      </c>
      <c r="B100" s="26" t="s">
        <v>96</v>
      </c>
      <c r="C100" s="109">
        <f>'SOR Budget Coordination funds'!I102</f>
        <v>0</v>
      </c>
      <c r="D100" s="177"/>
      <c r="E100" s="55">
        <f t="shared" ref="E100:E101" si="178">C100-D100</f>
        <v>0</v>
      </c>
      <c r="F100" s="516"/>
      <c r="G100" s="109">
        <f>'SOR Budget Coordination funds'!K102</f>
        <v>0</v>
      </c>
      <c r="H100" s="177"/>
      <c r="I100" s="55">
        <f t="shared" ref="I100:I101" si="179">G100-H100</f>
        <v>0</v>
      </c>
      <c r="J100" s="516" t="str">
        <f t="shared" si="154"/>
        <v/>
      </c>
      <c r="K100" s="109">
        <f>'SOR Budget Coordination funds'!M102</f>
        <v>0</v>
      </c>
      <c r="L100" s="177"/>
      <c r="M100" s="55">
        <f t="shared" ref="M100:M101" si="180">K100-L100</f>
        <v>0</v>
      </c>
      <c r="N100" s="516" t="str">
        <f t="shared" si="155"/>
        <v/>
      </c>
      <c r="O100" s="109">
        <f>'SOR Budget Coordination funds'!O102</f>
        <v>0</v>
      </c>
      <c r="P100" s="177"/>
      <c r="Q100" s="55">
        <f t="shared" ref="Q100:Q101" si="181">O100-P100</f>
        <v>0</v>
      </c>
      <c r="R100" s="516" t="str">
        <f t="shared" si="156"/>
        <v/>
      </c>
      <c r="S100" s="287">
        <f>'SOR Budget Coordination funds'!P102</f>
        <v>0</v>
      </c>
      <c r="T100" s="176">
        <f t="shared" ref="T100:T101" si="182">+D100+H100+L100+P100</f>
        <v>0</v>
      </c>
      <c r="U100" s="55">
        <f t="shared" ref="U100:U101" si="183">S100-T100</f>
        <v>0</v>
      </c>
      <c r="V100" s="531"/>
      <c r="W100" s="425">
        <f t="shared" si="138"/>
        <v>0</v>
      </c>
      <c r="X100" s="425">
        <f t="shared" si="139"/>
        <v>0</v>
      </c>
      <c r="Y100" s="425">
        <f t="shared" si="140"/>
        <v>0</v>
      </c>
    </row>
    <row r="101" spans="1:25" outlineLevel="1" x14ac:dyDescent="0.3">
      <c r="A101" s="303" t="s">
        <v>93</v>
      </c>
      <c r="B101" s="64" t="s">
        <v>97</v>
      </c>
      <c r="C101" s="109">
        <f>'SOR Budget Coordination funds'!I103</f>
        <v>0</v>
      </c>
      <c r="D101" s="177"/>
      <c r="E101" s="55">
        <f t="shared" si="178"/>
        <v>0</v>
      </c>
      <c r="F101" s="516"/>
      <c r="G101" s="109">
        <f>'SOR Budget Coordination funds'!K103</f>
        <v>0</v>
      </c>
      <c r="H101" s="177"/>
      <c r="I101" s="55">
        <f t="shared" si="179"/>
        <v>0</v>
      </c>
      <c r="J101" s="516" t="str">
        <f t="shared" si="154"/>
        <v/>
      </c>
      <c r="K101" s="109">
        <f>'SOR Budget Coordination funds'!M103</f>
        <v>0</v>
      </c>
      <c r="L101" s="177"/>
      <c r="M101" s="55">
        <f t="shared" si="180"/>
        <v>0</v>
      </c>
      <c r="N101" s="516" t="str">
        <f t="shared" si="155"/>
        <v/>
      </c>
      <c r="O101" s="109">
        <f>'SOR Budget Coordination funds'!O103</f>
        <v>0</v>
      </c>
      <c r="P101" s="177"/>
      <c r="Q101" s="55">
        <f t="shared" si="181"/>
        <v>0</v>
      </c>
      <c r="R101" s="516" t="str">
        <f t="shared" si="156"/>
        <v/>
      </c>
      <c r="S101" s="287">
        <f>'SOR Budget Coordination funds'!P103</f>
        <v>0</v>
      </c>
      <c r="T101" s="176">
        <f t="shared" si="182"/>
        <v>0</v>
      </c>
      <c r="U101" s="55">
        <f t="shared" si="183"/>
        <v>0</v>
      </c>
      <c r="V101" s="531"/>
      <c r="W101" s="425">
        <f t="shared" si="138"/>
        <v>0</v>
      </c>
      <c r="X101" s="425">
        <f t="shared" si="139"/>
        <v>0</v>
      </c>
      <c r="Y101" s="425">
        <f t="shared" si="140"/>
        <v>0</v>
      </c>
    </row>
    <row r="102" spans="1:25" ht="6.65" customHeight="1" x14ac:dyDescent="0.3">
      <c r="A102" s="309"/>
      <c r="B102" s="64"/>
      <c r="C102" s="273"/>
      <c r="D102" s="185"/>
      <c r="E102" s="185"/>
      <c r="F102" s="517"/>
      <c r="G102" s="273"/>
      <c r="H102" s="185"/>
      <c r="I102" s="184"/>
      <c r="J102" s="517"/>
      <c r="K102" s="281"/>
      <c r="L102" s="184"/>
      <c r="M102" s="185"/>
      <c r="N102" s="517"/>
      <c r="O102" s="284"/>
      <c r="P102" s="186"/>
      <c r="Q102" s="187"/>
      <c r="R102" s="517"/>
      <c r="S102" s="289"/>
      <c r="T102" s="187"/>
      <c r="U102" s="187"/>
      <c r="V102" s="532"/>
      <c r="W102" s="425">
        <f t="shared" si="138"/>
        <v>0</v>
      </c>
      <c r="X102" s="425">
        <f t="shared" si="139"/>
        <v>0</v>
      </c>
      <c r="Y102" s="425">
        <f t="shared" si="140"/>
        <v>0</v>
      </c>
    </row>
    <row r="103" spans="1:25" x14ac:dyDescent="0.3">
      <c r="A103" s="442" t="str">
        <f>"Subtotal "&amp;A98&amp;" ¦ "&amp;B98</f>
        <v>Subtotal Part 3.8 ¦ Purchase of equipment for Project Implementation Unit - PIU (effective costs)</v>
      </c>
      <c r="B103" s="71"/>
      <c r="C103" s="116">
        <f>SUBTOTAL(9,C98:C102)</f>
        <v>0</v>
      </c>
      <c r="D103" s="169">
        <f t="shared" ref="D103" si="184">SUBTOTAL(9,D98:D102)</f>
        <v>0</v>
      </c>
      <c r="E103" s="169">
        <f t="shared" ref="E103" si="185">SUBTOTAL(9,E98:E102)</f>
        <v>0</v>
      </c>
      <c r="F103" s="516" t="str">
        <f t="shared" si="69"/>
        <v/>
      </c>
      <c r="G103" s="116">
        <f t="shared" ref="G103" si="186">SUBTOTAL(9,G98:G102)</f>
        <v>0</v>
      </c>
      <c r="H103" s="169">
        <f t="shared" ref="H103" si="187">SUBTOTAL(9,H98:H102)</f>
        <v>0</v>
      </c>
      <c r="I103" s="169">
        <f t="shared" ref="I103" si="188">SUBTOTAL(9,I98:I102)</f>
        <v>0</v>
      </c>
      <c r="J103" s="516" t="str">
        <f t="shared" si="154"/>
        <v/>
      </c>
      <c r="K103" s="116">
        <f t="shared" ref="K103" si="189">SUBTOTAL(9,K98:K102)</f>
        <v>0</v>
      </c>
      <c r="L103" s="169">
        <f t="shared" ref="L103" si="190">SUBTOTAL(9,L98:L102)</f>
        <v>0</v>
      </c>
      <c r="M103" s="169">
        <f t="shared" ref="M103" si="191">SUBTOTAL(9,M98:M102)</f>
        <v>0</v>
      </c>
      <c r="N103" s="516" t="str">
        <f t="shared" si="155"/>
        <v/>
      </c>
      <c r="O103" s="116">
        <f t="shared" ref="O103" si="192">SUBTOTAL(9,O98:O102)</f>
        <v>0</v>
      </c>
      <c r="P103" s="169">
        <f t="shared" ref="P103" si="193">SUBTOTAL(9,P98:P102)</f>
        <v>0</v>
      </c>
      <c r="Q103" s="169">
        <f t="shared" ref="Q103" si="194">SUBTOTAL(9,Q98:Q102)</f>
        <v>0</v>
      </c>
      <c r="R103" s="516" t="str">
        <f t="shared" si="156"/>
        <v/>
      </c>
      <c r="S103" s="116">
        <f t="shared" ref="S103" si="195">SUBTOTAL(9,S98:S102)</f>
        <v>0</v>
      </c>
      <c r="T103" s="169">
        <f t="shared" ref="T103" si="196">SUBTOTAL(9,T98:T102)</f>
        <v>0</v>
      </c>
      <c r="U103" s="169">
        <f t="shared" ref="U103" si="197">SUBTOTAL(9,U98:U102)</f>
        <v>0</v>
      </c>
      <c r="V103" s="531" t="str">
        <f t="shared" si="157"/>
        <v/>
      </c>
      <c r="W103" s="425">
        <f t="shared" si="138"/>
        <v>0</v>
      </c>
      <c r="X103" s="425">
        <f t="shared" si="139"/>
        <v>0</v>
      </c>
      <c r="Y103" s="425">
        <f t="shared" si="140"/>
        <v>0</v>
      </c>
    </row>
    <row r="104" spans="1:25" ht="6.65" customHeight="1" x14ac:dyDescent="0.3">
      <c r="A104" s="305"/>
      <c r="B104" s="56"/>
      <c r="C104" s="116"/>
      <c r="D104" s="169"/>
      <c r="E104" s="169"/>
      <c r="F104" s="516"/>
      <c r="G104" s="116"/>
      <c r="H104" s="169"/>
      <c r="I104" s="169"/>
      <c r="J104" s="516"/>
      <c r="K104" s="116"/>
      <c r="L104" s="169"/>
      <c r="M104" s="169"/>
      <c r="N104" s="516"/>
      <c r="O104" s="116"/>
      <c r="P104" s="169"/>
      <c r="Q104" s="169"/>
      <c r="R104" s="516"/>
      <c r="S104" s="116"/>
      <c r="T104" s="169"/>
      <c r="U104" s="169"/>
      <c r="V104" s="531"/>
      <c r="W104" s="425"/>
      <c r="X104" s="425"/>
      <c r="Y104" s="425"/>
    </row>
    <row r="105" spans="1:25" x14ac:dyDescent="0.3">
      <c r="A105" s="313" t="s">
        <v>123</v>
      </c>
      <c r="B105" s="82" t="s">
        <v>99</v>
      </c>
      <c r="C105" s="115"/>
      <c r="D105" s="91"/>
      <c r="E105" s="91"/>
      <c r="F105" s="521"/>
      <c r="G105" s="115"/>
      <c r="H105" s="91"/>
      <c r="I105" s="90"/>
      <c r="J105" s="521"/>
      <c r="K105" s="283"/>
      <c r="L105" s="90"/>
      <c r="M105" s="91"/>
      <c r="N105" s="521"/>
      <c r="O105" s="283"/>
      <c r="P105" s="192"/>
      <c r="Q105" s="191"/>
      <c r="R105" s="521"/>
      <c r="S105" s="290"/>
      <c r="T105" s="191"/>
      <c r="U105" s="191"/>
      <c r="V105" s="535"/>
      <c r="W105" s="425">
        <f t="shared" si="138"/>
        <v>0</v>
      </c>
      <c r="X105" s="425">
        <f t="shared" si="139"/>
        <v>0</v>
      </c>
      <c r="Y105" s="425">
        <f t="shared" si="140"/>
        <v>0</v>
      </c>
    </row>
    <row r="106" spans="1:25" outlineLevel="1" x14ac:dyDescent="0.3">
      <c r="A106" s="302" t="s">
        <v>100</v>
      </c>
      <c r="B106" s="26" t="s">
        <v>157</v>
      </c>
      <c r="C106" s="109">
        <f>'SOR Budget Coordination funds'!I108</f>
        <v>0</v>
      </c>
      <c r="D106" s="177"/>
      <c r="E106" s="55">
        <f>C106-D106</f>
        <v>0</v>
      </c>
      <c r="F106" s="516"/>
      <c r="G106" s="109">
        <f>'SOR Budget Coordination funds'!K108</f>
        <v>0</v>
      </c>
      <c r="H106" s="177"/>
      <c r="I106" s="55">
        <f>G106-H106</f>
        <v>0</v>
      </c>
      <c r="J106" s="516"/>
      <c r="K106" s="109">
        <f>'SOR Budget Coordination funds'!M108</f>
        <v>0</v>
      </c>
      <c r="L106" s="177"/>
      <c r="M106" s="55">
        <f>K106-L106</f>
        <v>0</v>
      </c>
      <c r="N106" s="516"/>
      <c r="O106" s="109">
        <f>'SOR Budget Coordination funds'!O108</f>
        <v>0</v>
      </c>
      <c r="P106" s="177"/>
      <c r="Q106" s="55">
        <f>O106-P106</f>
        <v>0</v>
      </c>
      <c r="R106" s="516"/>
      <c r="S106" s="287">
        <f>'SOR Budget Coordination funds'!P108</f>
        <v>0</v>
      </c>
      <c r="T106" s="176">
        <f>+D106+H106+L106+P106</f>
        <v>0</v>
      </c>
      <c r="U106" s="55">
        <f>S106-T106</f>
        <v>0</v>
      </c>
      <c r="V106" s="531"/>
      <c r="W106" s="425">
        <f t="shared" si="138"/>
        <v>0</v>
      </c>
      <c r="X106" s="425">
        <f t="shared" si="139"/>
        <v>0</v>
      </c>
      <c r="Y106" s="425">
        <f t="shared" si="140"/>
        <v>0</v>
      </c>
    </row>
    <row r="107" spans="1:25" outlineLevel="1" x14ac:dyDescent="0.3">
      <c r="A107" s="302" t="s">
        <v>101</v>
      </c>
      <c r="B107" s="26" t="s">
        <v>158</v>
      </c>
      <c r="C107" s="109">
        <f>'SOR Budget Coordination funds'!I109</f>
        <v>0</v>
      </c>
      <c r="D107" s="177"/>
      <c r="E107" s="55">
        <f t="shared" ref="E107:E111" si="198">C107-D107</f>
        <v>0</v>
      </c>
      <c r="F107" s="516"/>
      <c r="G107" s="109">
        <f>'SOR Budget Coordination funds'!K109</f>
        <v>0</v>
      </c>
      <c r="H107" s="177"/>
      <c r="I107" s="55">
        <f t="shared" ref="I107:I111" si="199">G107-H107</f>
        <v>0</v>
      </c>
      <c r="J107" s="516"/>
      <c r="K107" s="109">
        <f>'SOR Budget Coordination funds'!M109</f>
        <v>0</v>
      </c>
      <c r="L107" s="177"/>
      <c r="M107" s="55">
        <f t="shared" ref="M107:M111" si="200">K107-L107</f>
        <v>0</v>
      </c>
      <c r="N107" s="516"/>
      <c r="O107" s="109">
        <f>'SOR Budget Coordination funds'!O109</f>
        <v>0</v>
      </c>
      <c r="P107" s="177"/>
      <c r="Q107" s="55">
        <f t="shared" ref="Q107:Q111" si="201">O107-P107</f>
        <v>0</v>
      </c>
      <c r="R107" s="516"/>
      <c r="S107" s="287">
        <f>'SOR Budget Coordination funds'!P109</f>
        <v>0</v>
      </c>
      <c r="T107" s="176">
        <f t="shared" ref="T107:T111" si="202">+D107+H107+L107+P107</f>
        <v>0</v>
      </c>
      <c r="U107" s="55">
        <f t="shared" ref="U107:U111" si="203">S107-T107</f>
        <v>0</v>
      </c>
      <c r="V107" s="531"/>
      <c r="W107" s="425">
        <f t="shared" si="138"/>
        <v>0</v>
      </c>
      <c r="X107" s="425">
        <f t="shared" si="139"/>
        <v>0</v>
      </c>
      <c r="Y107" s="425">
        <f t="shared" si="140"/>
        <v>0</v>
      </c>
    </row>
    <row r="108" spans="1:25" outlineLevel="1" x14ac:dyDescent="0.3">
      <c r="A108" s="302" t="s">
        <v>102</v>
      </c>
      <c r="B108" s="26" t="s">
        <v>159</v>
      </c>
      <c r="C108" s="109">
        <f>'SOR Budget Coordination funds'!I110</f>
        <v>0</v>
      </c>
      <c r="D108" s="177"/>
      <c r="E108" s="55">
        <f t="shared" si="198"/>
        <v>0</v>
      </c>
      <c r="F108" s="516"/>
      <c r="G108" s="109">
        <f>'SOR Budget Coordination funds'!K110</f>
        <v>0</v>
      </c>
      <c r="H108" s="177"/>
      <c r="I108" s="55">
        <f t="shared" si="199"/>
        <v>0</v>
      </c>
      <c r="J108" s="516"/>
      <c r="K108" s="109">
        <f>'SOR Budget Coordination funds'!M110</f>
        <v>0</v>
      </c>
      <c r="L108" s="177"/>
      <c r="M108" s="55">
        <f t="shared" si="200"/>
        <v>0</v>
      </c>
      <c r="N108" s="516"/>
      <c r="O108" s="109">
        <f>'SOR Budget Coordination funds'!O110</f>
        <v>0</v>
      </c>
      <c r="P108" s="177"/>
      <c r="Q108" s="55">
        <f t="shared" si="201"/>
        <v>0</v>
      </c>
      <c r="R108" s="516"/>
      <c r="S108" s="287">
        <f>'SOR Budget Coordination funds'!P110</f>
        <v>0</v>
      </c>
      <c r="T108" s="176">
        <f t="shared" si="202"/>
        <v>0</v>
      </c>
      <c r="U108" s="55">
        <f t="shared" si="203"/>
        <v>0</v>
      </c>
      <c r="V108" s="531"/>
      <c r="W108" s="425">
        <f t="shared" si="138"/>
        <v>0</v>
      </c>
      <c r="X108" s="425">
        <f t="shared" si="139"/>
        <v>0</v>
      </c>
      <c r="Y108" s="425">
        <f t="shared" si="140"/>
        <v>0</v>
      </c>
    </row>
    <row r="109" spans="1:25" outlineLevel="1" x14ac:dyDescent="0.3">
      <c r="A109" s="302" t="s">
        <v>163</v>
      </c>
      <c r="B109" s="26" t="s">
        <v>160</v>
      </c>
      <c r="C109" s="109">
        <f>'SOR Budget Coordination funds'!I111</f>
        <v>0</v>
      </c>
      <c r="D109" s="177"/>
      <c r="E109" s="55">
        <f t="shared" si="198"/>
        <v>0</v>
      </c>
      <c r="F109" s="516"/>
      <c r="G109" s="109">
        <f>'SOR Budget Coordination funds'!K111</f>
        <v>0</v>
      </c>
      <c r="H109" s="177"/>
      <c r="I109" s="55">
        <f t="shared" si="199"/>
        <v>0</v>
      </c>
      <c r="J109" s="516"/>
      <c r="K109" s="109">
        <f>'SOR Budget Coordination funds'!M111</f>
        <v>0</v>
      </c>
      <c r="L109" s="177"/>
      <c r="M109" s="55">
        <f t="shared" si="200"/>
        <v>0</v>
      </c>
      <c r="N109" s="516"/>
      <c r="O109" s="109">
        <f>'SOR Budget Coordination funds'!O111</f>
        <v>0</v>
      </c>
      <c r="P109" s="177"/>
      <c r="Q109" s="55">
        <f t="shared" si="201"/>
        <v>0</v>
      </c>
      <c r="R109" s="516"/>
      <c r="S109" s="287">
        <f>'SOR Budget Coordination funds'!P111</f>
        <v>0</v>
      </c>
      <c r="T109" s="176">
        <f t="shared" si="202"/>
        <v>0</v>
      </c>
      <c r="U109" s="55">
        <f t="shared" si="203"/>
        <v>0</v>
      </c>
      <c r="V109" s="531"/>
      <c r="W109" s="425">
        <f t="shared" si="138"/>
        <v>0</v>
      </c>
      <c r="X109" s="425">
        <f t="shared" si="139"/>
        <v>0</v>
      </c>
      <c r="Y109" s="425">
        <f t="shared" si="140"/>
        <v>0</v>
      </c>
    </row>
    <row r="110" spans="1:25" outlineLevel="1" x14ac:dyDescent="0.3">
      <c r="A110" s="302" t="s">
        <v>164</v>
      </c>
      <c r="B110" s="26" t="s">
        <v>161</v>
      </c>
      <c r="C110" s="109">
        <f>'SOR Budget Coordination funds'!I112</f>
        <v>0</v>
      </c>
      <c r="D110" s="177"/>
      <c r="E110" s="55">
        <f t="shared" si="198"/>
        <v>0</v>
      </c>
      <c r="F110" s="516"/>
      <c r="G110" s="109">
        <f>'SOR Budget Coordination funds'!K112</f>
        <v>0</v>
      </c>
      <c r="H110" s="177"/>
      <c r="I110" s="55">
        <f t="shared" si="199"/>
        <v>0</v>
      </c>
      <c r="J110" s="516"/>
      <c r="K110" s="109">
        <f>'SOR Budget Coordination funds'!M112</f>
        <v>0</v>
      </c>
      <c r="L110" s="177"/>
      <c r="M110" s="55">
        <f t="shared" si="200"/>
        <v>0</v>
      </c>
      <c r="N110" s="516"/>
      <c r="O110" s="109">
        <f>'SOR Budget Coordination funds'!O112</f>
        <v>0</v>
      </c>
      <c r="P110" s="177"/>
      <c r="Q110" s="55">
        <f t="shared" si="201"/>
        <v>0</v>
      </c>
      <c r="R110" s="516"/>
      <c r="S110" s="287">
        <f>'SOR Budget Coordination funds'!P112</f>
        <v>0</v>
      </c>
      <c r="T110" s="176">
        <f t="shared" si="202"/>
        <v>0</v>
      </c>
      <c r="U110" s="55">
        <f t="shared" si="203"/>
        <v>0</v>
      </c>
      <c r="V110" s="531"/>
      <c r="W110" s="425">
        <f t="shared" si="138"/>
        <v>0</v>
      </c>
      <c r="X110" s="425">
        <f t="shared" si="139"/>
        <v>0</v>
      </c>
      <c r="Y110" s="425">
        <f t="shared" si="140"/>
        <v>0</v>
      </c>
    </row>
    <row r="111" spans="1:25" outlineLevel="1" x14ac:dyDescent="0.3">
      <c r="A111" s="302" t="s">
        <v>165</v>
      </c>
      <c r="B111" s="26" t="s">
        <v>162</v>
      </c>
      <c r="C111" s="109">
        <f>'SOR Budget Coordination funds'!I113</f>
        <v>0</v>
      </c>
      <c r="D111" s="177"/>
      <c r="E111" s="55">
        <f t="shared" si="198"/>
        <v>0</v>
      </c>
      <c r="F111" s="516"/>
      <c r="G111" s="109">
        <f>'SOR Budget Coordination funds'!K113</f>
        <v>0</v>
      </c>
      <c r="H111" s="177"/>
      <c r="I111" s="55">
        <f t="shared" si="199"/>
        <v>0</v>
      </c>
      <c r="J111" s="516"/>
      <c r="K111" s="109">
        <f>'SOR Budget Coordination funds'!M113</f>
        <v>0</v>
      </c>
      <c r="L111" s="177"/>
      <c r="M111" s="55">
        <f t="shared" si="200"/>
        <v>0</v>
      </c>
      <c r="N111" s="516"/>
      <c r="O111" s="109">
        <f>'SOR Budget Coordination funds'!O113</f>
        <v>0</v>
      </c>
      <c r="P111" s="177"/>
      <c r="Q111" s="55">
        <f t="shared" si="201"/>
        <v>0</v>
      </c>
      <c r="R111" s="516"/>
      <c r="S111" s="287">
        <f>'SOR Budget Coordination funds'!P113</f>
        <v>0</v>
      </c>
      <c r="T111" s="176">
        <f t="shared" si="202"/>
        <v>0</v>
      </c>
      <c r="U111" s="55">
        <f t="shared" si="203"/>
        <v>0</v>
      </c>
      <c r="V111" s="531"/>
      <c r="W111" s="425">
        <f t="shared" si="138"/>
        <v>0</v>
      </c>
      <c r="X111" s="425">
        <f t="shared" si="139"/>
        <v>0</v>
      </c>
      <c r="Y111" s="425">
        <f t="shared" si="140"/>
        <v>0</v>
      </c>
    </row>
    <row r="112" spans="1:25" ht="6.65" customHeight="1" x14ac:dyDescent="0.3">
      <c r="A112" s="309"/>
      <c r="B112" s="64"/>
      <c r="C112" s="273"/>
      <c r="D112" s="185"/>
      <c r="E112" s="185"/>
      <c r="F112" s="517"/>
      <c r="G112" s="273"/>
      <c r="H112" s="185"/>
      <c r="I112" s="184"/>
      <c r="J112" s="517"/>
      <c r="K112" s="281"/>
      <c r="L112" s="184"/>
      <c r="M112" s="185"/>
      <c r="N112" s="517"/>
      <c r="O112" s="284"/>
      <c r="P112" s="186"/>
      <c r="Q112" s="187"/>
      <c r="R112" s="517"/>
      <c r="S112" s="289"/>
      <c r="T112" s="187"/>
      <c r="U112" s="187"/>
      <c r="V112" s="532"/>
      <c r="W112" s="425">
        <f t="shared" si="138"/>
        <v>0</v>
      </c>
      <c r="X112" s="425">
        <f t="shared" si="139"/>
        <v>0</v>
      </c>
      <c r="Y112" s="425">
        <f t="shared" si="140"/>
        <v>0</v>
      </c>
    </row>
    <row r="113" spans="1:25" x14ac:dyDescent="0.3">
      <c r="A113" s="442" t="str">
        <f>"Subtotal "&amp;A105&amp;" ¦ "&amp;B105</f>
        <v>Subtotal Part 3.9 ¦ Operating costs PIU (effective costs)</v>
      </c>
      <c r="B113" s="71"/>
      <c r="C113" s="116">
        <f t="shared" ref="C113:U113" si="204">SUBTOTAL(9,C105:C112)</f>
        <v>0</v>
      </c>
      <c r="D113" s="169">
        <f t="shared" si="204"/>
        <v>0</v>
      </c>
      <c r="E113" s="169">
        <f t="shared" si="204"/>
        <v>0</v>
      </c>
      <c r="F113" s="518" t="str">
        <f t="shared" si="69"/>
        <v/>
      </c>
      <c r="G113" s="116">
        <f t="shared" si="204"/>
        <v>0</v>
      </c>
      <c r="H113" s="169">
        <f t="shared" si="204"/>
        <v>0</v>
      </c>
      <c r="I113" s="169">
        <f t="shared" si="204"/>
        <v>0</v>
      </c>
      <c r="J113" s="518" t="str">
        <f t="shared" ref="J113:J117" si="205">IF(G113+H113=0,"",IFERROR(H113/G113-1,1))</f>
        <v/>
      </c>
      <c r="K113" s="116">
        <f t="shared" si="204"/>
        <v>0</v>
      </c>
      <c r="L113" s="169">
        <f t="shared" si="204"/>
        <v>0</v>
      </c>
      <c r="M113" s="169">
        <f t="shared" si="204"/>
        <v>0</v>
      </c>
      <c r="N113" s="518" t="str">
        <f t="shared" ref="N113:N117" si="206">IF(K113+L113=0,"",IFERROR(L113/K113-1,1))</f>
        <v/>
      </c>
      <c r="O113" s="116">
        <f t="shared" si="204"/>
        <v>0</v>
      </c>
      <c r="P113" s="169">
        <f t="shared" si="204"/>
        <v>0</v>
      </c>
      <c r="Q113" s="169">
        <f t="shared" si="204"/>
        <v>0</v>
      </c>
      <c r="R113" s="518" t="str">
        <f t="shared" ref="R113:R117" si="207">IF(O113+P113=0,"",IFERROR(P113/O113-1,1))</f>
        <v/>
      </c>
      <c r="S113" s="116">
        <f t="shared" si="204"/>
        <v>0</v>
      </c>
      <c r="T113" s="169">
        <f t="shared" si="204"/>
        <v>0</v>
      </c>
      <c r="U113" s="169">
        <f t="shared" si="204"/>
        <v>0</v>
      </c>
      <c r="V113" s="533" t="str">
        <f t="shared" ref="V113:V117" si="208">IF(S113+T113=0,"",IFERROR(T113/S113-1,1))</f>
        <v/>
      </c>
      <c r="W113" s="425">
        <f t="shared" si="138"/>
        <v>0</v>
      </c>
      <c r="X113" s="425">
        <f t="shared" si="139"/>
        <v>0</v>
      </c>
      <c r="Y113" s="425">
        <f t="shared" si="140"/>
        <v>0</v>
      </c>
    </row>
    <row r="114" spans="1:25" ht="6.65" customHeight="1" x14ac:dyDescent="0.3">
      <c r="A114" s="301"/>
      <c r="B114" s="59"/>
      <c r="C114" s="116"/>
      <c r="D114" s="89"/>
      <c r="E114" s="89"/>
      <c r="F114" s="518"/>
      <c r="G114" s="278"/>
      <c r="H114" s="89"/>
      <c r="I114" s="89"/>
      <c r="J114" s="518"/>
      <c r="K114" s="278"/>
      <c r="L114" s="89"/>
      <c r="M114" s="89"/>
      <c r="N114" s="518"/>
      <c r="O114" s="278"/>
      <c r="P114" s="170"/>
      <c r="Q114" s="155"/>
      <c r="R114" s="518"/>
      <c r="S114" s="154"/>
      <c r="T114" s="155"/>
      <c r="U114" s="155"/>
      <c r="V114" s="533"/>
      <c r="W114" s="425">
        <f t="shared" si="138"/>
        <v>0</v>
      </c>
      <c r="X114" s="425">
        <f t="shared" si="139"/>
        <v>0</v>
      </c>
      <c r="Y114" s="425">
        <f t="shared" si="140"/>
        <v>0</v>
      </c>
    </row>
    <row r="115" spans="1:25" x14ac:dyDescent="0.3">
      <c r="A115" s="446" t="str">
        <f>"Total Part 3" &amp;" ¦ "&amp;B45</f>
        <v>Total Part 3 ¦ Project Management / Implementation</v>
      </c>
      <c r="B115" s="389"/>
      <c r="C115" s="295">
        <f t="shared" ref="C115:U115" si="209">SUBTOTAL(9,C45:C114)</f>
        <v>0</v>
      </c>
      <c r="D115" s="296">
        <f t="shared" si="209"/>
        <v>0</v>
      </c>
      <c r="E115" s="296">
        <f t="shared" si="209"/>
        <v>0</v>
      </c>
      <c r="F115" s="522" t="str">
        <f t="shared" si="69"/>
        <v/>
      </c>
      <c r="G115" s="295">
        <f t="shared" si="209"/>
        <v>0</v>
      </c>
      <c r="H115" s="296">
        <f t="shared" si="209"/>
        <v>0</v>
      </c>
      <c r="I115" s="296">
        <f t="shared" si="209"/>
        <v>0</v>
      </c>
      <c r="J115" s="522" t="str">
        <f t="shared" si="205"/>
        <v/>
      </c>
      <c r="K115" s="295">
        <f t="shared" si="209"/>
        <v>0</v>
      </c>
      <c r="L115" s="296">
        <f t="shared" si="209"/>
        <v>0</v>
      </c>
      <c r="M115" s="296">
        <f t="shared" si="209"/>
        <v>0</v>
      </c>
      <c r="N115" s="522" t="str">
        <f t="shared" si="206"/>
        <v/>
      </c>
      <c r="O115" s="295">
        <f t="shared" si="209"/>
        <v>0</v>
      </c>
      <c r="P115" s="296">
        <f t="shared" si="209"/>
        <v>0</v>
      </c>
      <c r="Q115" s="296">
        <f t="shared" si="209"/>
        <v>0</v>
      </c>
      <c r="R115" s="522" t="str">
        <f t="shared" si="207"/>
        <v/>
      </c>
      <c r="S115" s="295">
        <f t="shared" si="209"/>
        <v>0</v>
      </c>
      <c r="T115" s="296">
        <f t="shared" si="209"/>
        <v>0</v>
      </c>
      <c r="U115" s="296">
        <f t="shared" si="209"/>
        <v>0</v>
      </c>
      <c r="V115" s="536" t="str">
        <f t="shared" si="208"/>
        <v/>
      </c>
      <c r="W115" s="425">
        <f t="shared" si="138"/>
        <v>0</v>
      </c>
      <c r="X115" s="425">
        <f t="shared" si="139"/>
        <v>0</v>
      </c>
      <c r="Y115" s="425">
        <f t="shared" si="140"/>
        <v>0</v>
      </c>
    </row>
    <row r="116" spans="1:25" s="194" customFormat="1" ht="6.65" customHeight="1" x14ac:dyDescent="0.3">
      <c r="A116" s="306"/>
      <c r="B116" s="188"/>
      <c r="C116" s="162"/>
      <c r="D116" s="163"/>
      <c r="E116" s="163"/>
      <c r="F116" s="518"/>
      <c r="G116" s="210"/>
      <c r="H116" s="163"/>
      <c r="I116" s="164"/>
      <c r="J116" s="518"/>
      <c r="K116" s="282"/>
      <c r="L116" s="164"/>
      <c r="M116" s="163"/>
      <c r="N116" s="518"/>
      <c r="O116" s="282"/>
      <c r="P116" s="170"/>
      <c r="Q116" s="193"/>
      <c r="R116" s="518"/>
      <c r="S116" s="291"/>
      <c r="T116" s="193"/>
      <c r="U116" s="193"/>
      <c r="V116" s="533"/>
      <c r="W116" s="425">
        <f t="shared" si="138"/>
        <v>0</v>
      </c>
      <c r="X116" s="425">
        <f t="shared" si="139"/>
        <v>0</v>
      </c>
      <c r="Y116" s="425">
        <f t="shared" si="140"/>
        <v>0</v>
      </c>
    </row>
    <row r="117" spans="1:25" s="1" customFormat="1" ht="15.5" x14ac:dyDescent="0.35">
      <c r="A117" s="446" t="str">
        <f>"Total" &amp;" ¦ "&amp;A8</f>
        <v>Total ¦ Coordination funds (Part 1-3)</v>
      </c>
      <c r="B117" s="297"/>
      <c r="C117" s="295">
        <f>SUBTOTAL(9,C11:C116)</f>
        <v>0</v>
      </c>
      <c r="D117" s="296">
        <f>SUBTOTAL(9,D11:D116)</f>
        <v>0</v>
      </c>
      <c r="E117" s="296">
        <f>SUBTOTAL(9,E11:E116)</f>
        <v>0</v>
      </c>
      <c r="F117" s="522" t="str">
        <f t="shared" si="69"/>
        <v/>
      </c>
      <c r="G117" s="295">
        <f>SUBTOTAL(9,G11:G116)</f>
        <v>0</v>
      </c>
      <c r="H117" s="296">
        <f>SUBTOTAL(9,H11:H116)</f>
        <v>0</v>
      </c>
      <c r="I117" s="296">
        <f>SUBTOTAL(9,I11:I116)</f>
        <v>0</v>
      </c>
      <c r="J117" s="522" t="str">
        <f t="shared" si="205"/>
        <v/>
      </c>
      <c r="K117" s="295">
        <f>SUBTOTAL(9,K11:K116)</f>
        <v>0</v>
      </c>
      <c r="L117" s="296">
        <f>SUBTOTAL(9,L11:L116)</f>
        <v>0</v>
      </c>
      <c r="M117" s="296">
        <f>SUBTOTAL(9,M11:M116)</f>
        <v>0</v>
      </c>
      <c r="N117" s="522" t="str">
        <f t="shared" si="206"/>
        <v/>
      </c>
      <c r="O117" s="295">
        <f>SUBTOTAL(9,O11:O116)</f>
        <v>0</v>
      </c>
      <c r="P117" s="296">
        <f>SUBTOTAL(9,P11:P116)</f>
        <v>0</v>
      </c>
      <c r="Q117" s="296">
        <f>SUBTOTAL(9,Q11:Q116)</f>
        <v>0</v>
      </c>
      <c r="R117" s="522" t="str">
        <f t="shared" si="207"/>
        <v/>
      </c>
      <c r="S117" s="295">
        <f>SUBTOTAL(9,S11:S116)</f>
        <v>0</v>
      </c>
      <c r="T117" s="296">
        <f>SUBTOTAL(9,T11:T116)</f>
        <v>0</v>
      </c>
      <c r="U117" s="296">
        <f>SUBTOTAL(9,U11:U116)</f>
        <v>0</v>
      </c>
      <c r="V117" s="536" t="str">
        <f t="shared" si="208"/>
        <v/>
      </c>
      <c r="W117" s="425">
        <f t="shared" si="138"/>
        <v>0</v>
      </c>
      <c r="X117" s="425">
        <f t="shared" si="139"/>
        <v>0</v>
      </c>
      <c r="Y117" s="425">
        <f t="shared" si="140"/>
        <v>0</v>
      </c>
    </row>
    <row r="118" spans="1:25" s="458" customFormat="1" ht="6.65" customHeight="1" x14ac:dyDescent="0.35">
      <c r="A118" s="454"/>
      <c r="B118" s="455"/>
      <c r="C118" s="456"/>
      <c r="D118" s="456"/>
      <c r="E118" s="456"/>
      <c r="F118" s="514"/>
      <c r="G118" s="456"/>
      <c r="H118" s="456"/>
      <c r="I118" s="456"/>
      <c r="J118" s="514"/>
      <c r="K118" s="456"/>
      <c r="L118" s="456"/>
      <c r="M118" s="456"/>
      <c r="N118" s="514"/>
      <c r="O118" s="456"/>
      <c r="P118" s="456"/>
      <c r="Q118" s="456"/>
      <c r="R118" s="514"/>
      <c r="S118" s="456"/>
      <c r="T118" s="456"/>
      <c r="U118" s="456"/>
      <c r="V118" s="514"/>
      <c r="W118" s="457"/>
      <c r="X118" s="457"/>
      <c r="Y118" s="457"/>
    </row>
    <row r="119" spans="1:25" s="194" customFormat="1" ht="15.5" x14ac:dyDescent="0.3">
      <c r="A119" s="119" t="s">
        <v>214</v>
      </c>
      <c r="B119" s="193"/>
      <c r="C119" s="456"/>
      <c r="D119" s="163"/>
      <c r="E119" s="163"/>
      <c r="F119" s="518"/>
      <c r="G119" s="164"/>
      <c r="H119" s="163"/>
      <c r="I119" s="164"/>
      <c r="J119" s="518"/>
      <c r="K119" s="163"/>
      <c r="L119" s="164"/>
      <c r="M119" s="163"/>
      <c r="N119" s="518"/>
      <c r="O119" s="163"/>
      <c r="P119" s="172"/>
      <c r="Q119" s="193"/>
      <c r="R119" s="518"/>
      <c r="S119" s="193"/>
      <c r="T119" s="193"/>
      <c r="U119" s="193"/>
      <c r="V119" s="518"/>
      <c r="W119" s="453">
        <f t="shared" si="138"/>
        <v>0</v>
      </c>
      <c r="X119" s="425">
        <f t="shared" si="139"/>
        <v>0</v>
      </c>
      <c r="Y119" s="425">
        <f t="shared" si="140"/>
        <v>0</v>
      </c>
    </row>
    <row r="120" spans="1:25" s="46" customFormat="1" ht="21" customHeight="1" x14ac:dyDescent="0.3">
      <c r="A120" s="459" t="s">
        <v>212</v>
      </c>
      <c r="B120" s="460" t="s">
        <v>135</v>
      </c>
      <c r="C120" s="461"/>
      <c r="D120" s="462"/>
      <c r="E120" s="462"/>
      <c r="F120" s="523"/>
      <c r="G120" s="463"/>
      <c r="H120" s="462"/>
      <c r="I120" s="464"/>
      <c r="J120" s="523"/>
      <c r="K120" s="461"/>
      <c r="L120" s="464"/>
      <c r="M120" s="462"/>
      <c r="N120" s="523"/>
      <c r="O120" s="461"/>
      <c r="P120" s="465"/>
      <c r="Q120" s="466"/>
      <c r="R120" s="523"/>
      <c r="S120" s="467"/>
      <c r="T120" s="466"/>
      <c r="U120" s="466"/>
      <c r="V120" s="537"/>
      <c r="W120" s="425">
        <f t="shared" si="138"/>
        <v>0</v>
      </c>
      <c r="X120" s="425">
        <f t="shared" si="139"/>
        <v>0</v>
      </c>
      <c r="Y120" s="425">
        <f t="shared" si="140"/>
        <v>0</v>
      </c>
    </row>
    <row r="121" spans="1:25" x14ac:dyDescent="0.3">
      <c r="A121" s="347" t="s">
        <v>132</v>
      </c>
      <c r="B121" s="319" t="s">
        <v>131</v>
      </c>
      <c r="C121" s="322"/>
      <c r="D121" s="321"/>
      <c r="E121" s="321"/>
      <c r="F121" s="524"/>
      <c r="G121" s="386"/>
      <c r="H121" s="382"/>
      <c r="I121" s="382"/>
      <c r="J121" s="524"/>
      <c r="K121" s="386"/>
      <c r="L121" s="382"/>
      <c r="M121" s="382"/>
      <c r="N121" s="524"/>
      <c r="O121" s="386"/>
      <c r="P121" s="383"/>
      <c r="Q121" s="382"/>
      <c r="R121" s="524"/>
      <c r="S121" s="386"/>
      <c r="T121" s="382"/>
      <c r="U121" s="382"/>
      <c r="V121" s="538"/>
      <c r="W121" s="425">
        <f t="shared" si="138"/>
        <v>0</v>
      </c>
      <c r="X121" s="425">
        <f t="shared" si="139"/>
        <v>0</v>
      </c>
      <c r="Y121" s="425">
        <f t="shared" si="140"/>
        <v>0</v>
      </c>
    </row>
    <row r="122" spans="1:25" x14ac:dyDescent="0.3">
      <c r="A122" s="413" t="s">
        <v>133</v>
      </c>
      <c r="B122" s="378" t="s">
        <v>172</v>
      </c>
      <c r="C122" s="384"/>
      <c r="D122" s="379"/>
      <c r="E122" s="415"/>
      <c r="F122" s="525"/>
      <c r="G122" s="387"/>
      <c r="H122" s="380"/>
      <c r="I122" s="380"/>
      <c r="J122" s="525"/>
      <c r="K122" s="387"/>
      <c r="L122" s="380"/>
      <c r="M122" s="380"/>
      <c r="N122" s="525"/>
      <c r="O122" s="387"/>
      <c r="P122" s="381"/>
      <c r="Q122" s="380"/>
      <c r="R122" s="525"/>
      <c r="S122" s="387"/>
      <c r="T122" s="380"/>
      <c r="U122" s="380"/>
      <c r="V122" s="539"/>
      <c r="W122" s="425">
        <f t="shared" si="138"/>
        <v>0</v>
      </c>
      <c r="X122" s="425">
        <f t="shared" si="139"/>
        <v>0</v>
      </c>
      <c r="Y122" s="425">
        <f t="shared" si="140"/>
        <v>0</v>
      </c>
    </row>
    <row r="123" spans="1:25" outlineLevel="1" x14ac:dyDescent="0.3">
      <c r="A123" s="348" t="s">
        <v>137</v>
      </c>
      <c r="B123" s="336"/>
      <c r="C123" s="109">
        <f>'SOR Budget Project funds'!I14</f>
        <v>0</v>
      </c>
      <c r="D123" s="177"/>
      <c r="E123" s="55">
        <f t="shared" ref="E123:E124" si="210">C123-D123</f>
        <v>0</v>
      </c>
      <c r="F123" s="516"/>
      <c r="G123" s="109">
        <f>'SOR Budget Project funds'!K14</f>
        <v>0</v>
      </c>
      <c r="H123" s="177"/>
      <c r="I123" s="55">
        <f t="shared" ref="I123:I124" si="211">G123-H123</f>
        <v>0</v>
      </c>
      <c r="J123" s="516"/>
      <c r="K123" s="109">
        <f>'SOR Budget Project funds'!M14</f>
        <v>0</v>
      </c>
      <c r="L123" s="177"/>
      <c r="M123" s="55">
        <f t="shared" ref="M123:M124" si="212">K123-L123</f>
        <v>0</v>
      </c>
      <c r="N123" s="516"/>
      <c r="O123" s="109">
        <f>'SOR Budget Project funds'!O14</f>
        <v>0</v>
      </c>
      <c r="P123" s="177"/>
      <c r="Q123" s="55">
        <f t="shared" ref="Q123:Q124" si="213">O123-P123</f>
        <v>0</v>
      </c>
      <c r="R123" s="516"/>
      <c r="S123" s="109">
        <f>'SOR Budget Project funds'!P14</f>
        <v>0</v>
      </c>
      <c r="T123" s="176">
        <f t="shared" ref="T123:T124" si="214">+D123+H123+L123+P123</f>
        <v>0</v>
      </c>
      <c r="U123" s="55">
        <f t="shared" ref="U123:U124" si="215">S123-T123</f>
        <v>0</v>
      </c>
      <c r="V123" s="531" t="str">
        <f t="shared" ref="V123:V134" si="216">IF(S123+T123=0,"",IFERROR(T123/S123-1,1))</f>
        <v/>
      </c>
      <c r="W123" s="425">
        <f t="shared" si="138"/>
        <v>0</v>
      </c>
      <c r="X123" s="425">
        <f t="shared" si="139"/>
        <v>0</v>
      </c>
      <c r="Y123" s="425">
        <f t="shared" si="140"/>
        <v>0</v>
      </c>
    </row>
    <row r="124" spans="1:25" outlineLevel="1" x14ac:dyDescent="0.3">
      <c r="A124" s="348" t="s">
        <v>138</v>
      </c>
      <c r="B124" s="336"/>
      <c r="C124" s="109">
        <f>'SOR Budget Project funds'!I15</f>
        <v>0</v>
      </c>
      <c r="D124" s="177"/>
      <c r="E124" s="55">
        <f t="shared" si="210"/>
        <v>0</v>
      </c>
      <c r="F124" s="516"/>
      <c r="G124" s="109">
        <f>'SOR Budget Project funds'!K15</f>
        <v>0</v>
      </c>
      <c r="H124" s="177"/>
      <c r="I124" s="55">
        <f t="shared" si="211"/>
        <v>0</v>
      </c>
      <c r="J124" s="516"/>
      <c r="K124" s="109">
        <f>'SOR Budget Project funds'!M15</f>
        <v>0</v>
      </c>
      <c r="L124" s="177"/>
      <c r="M124" s="55">
        <f t="shared" si="212"/>
        <v>0</v>
      </c>
      <c r="N124" s="516"/>
      <c r="O124" s="109">
        <f>'SOR Budget Project funds'!O15</f>
        <v>0</v>
      </c>
      <c r="P124" s="177"/>
      <c r="Q124" s="55">
        <f t="shared" si="213"/>
        <v>0</v>
      </c>
      <c r="R124" s="516"/>
      <c r="S124" s="109">
        <f>'SOR Budget Project funds'!P15</f>
        <v>0</v>
      </c>
      <c r="T124" s="176">
        <f t="shared" si="214"/>
        <v>0</v>
      </c>
      <c r="U124" s="55">
        <f t="shared" si="215"/>
        <v>0</v>
      </c>
      <c r="V124" s="531" t="str">
        <f t="shared" si="216"/>
        <v/>
      </c>
      <c r="W124" s="425">
        <f t="shared" si="138"/>
        <v>0</v>
      </c>
      <c r="X124" s="425">
        <f t="shared" si="139"/>
        <v>0</v>
      </c>
      <c r="Y124" s="425">
        <f t="shared" si="140"/>
        <v>0</v>
      </c>
    </row>
    <row r="125" spans="1:25" ht="6.65" customHeight="1" x14ac:dyDescent="0.3">
      <c r="A125" s="447"/>
      <c r="B125" s="337"/>
      <c r="C125" s="448"/>
      <c r="D125" s="315"/>
      <c r="E125" s="316"/>
      <c r="F125" s="517"/>
      <c r="G125" s="288"/>
      <c r="H125" s="179"/>
      <c r="I125" s="179"/>
      <c r="J125" s="517"/>
      <c r="K125" s="288"/>
      <c r="L125" s="179"/>
      <c r="M125" s="179"/>
      <c r="N125" s="517"/>
      <c r="O125" s="288"/>
      <c r="P125" s="449"/>
      <c r="Q125" s="179"/>
      <c r="R125" s="517"/>
      <c r="S125" s="288"/>
      <c r="T125" s="179"/>
      <c r="U125" s="179"/>
      <c r="V125" s="532"/>
      <c r="W125" s="425">
        <f t="shared" si="138"/>
        <v>0</v>
      </c>
      <c r="X125" s="425">
        <f t="shared" si="139"/>
        <v>0</v>
      </c>
      <c r="Y125" s="425">
        <f t="shared" si="140"/>
        <v>0</v>
      </c>
    </row>
    <row r="126" spans="1:25" x14ac:dyDescent="0.3">
      <c r="A126" s="437" t="str">
        <f>"Subtotal "&amp;A122&amp;" ¦ "&amp;B122</f>
        <v>Subtotal Part 4.1.1 ¦ Output 1.1 / Sub-component 1.1</v>
      </c>
      <c r="B126" s="336"/>
      <c r="C126" s="116">
        <f>SUBTOTAL(9,C122:C125)</f>
        <v>0</v>
      </c>
      <c r="D126" s="169">
        <f t="shared" ref="D126" si="217">SUBTOTAL(9,D122:D125)</f>
        <v>0</v>
      </c>
      <c r="E126" s="169">
        <f t="shared" ref="E126" si="218">SUBTOTAL(9,E122:E125)</f>
        <v>0</v>
      </c>
      <c r="F126" s="518" t="str">
        <f t="shared" ref="F126:F134" si="219">IF(C126+D126=0,"",IFERROR(D126/C126-1,1))</f>
        <v/>
      </c>
      <c r="G126" s="116">
        <f t="shared" ref="G126" si="220">SUBTOTAL(9,G122:G125)</f>
        <v>0</v>
      </c>
      <c r="H126" s="169">
        <f t="shared" ref="H126" si="221">SUBTOTAL(9,H122:H125)</f>
        <v>0</v>
      </c>
      <c r="I126" s="169">
        <f t="shared" ref="I126" si="222">SUBTOTAL(9,I122:I125)</f>
        <v>0</v>
      </c>
      <c r="J126" s="518" t="str">
        <f t="shared" ref="J126:J134" si="223">IF(G126+H126=0,"",IFERROR(H126/G126-1,1))</f>
        <v/>
      </c>
      <c r="K126" s="116">
        <f t="shared" ref="K126" si="224">SUBTOTAL(9,K122:K125)</f>
        <v>0</v>
      </c>
      <c r="L126" s="169">
        <f t="shared" ref="L126" si="225">SUBTOTAL(9,L122:L125)</f>
        <v>0</v>
      </c>
      <c r="M126" s="169">
        <f t="shared" ref="M126" si="226">SUBTOTAL(9,M122:M125)</f>
        <v>0</v>
      </c>
      <c r="N126" s="518" t="str">
        <f t="shared" ref="N126:N134" si="227">IF(K126+L126=0,"",IFERROR(L126/K126-1,1))</f>
        <v/>
      </c>
      <c r="O126" s="116">
        <f t="shared" ref="O126" si="228">SUBTOTAL(9,O122:O125)</f>
        <v>0</v>
      </c>
      <c r="P126" s="169">
        <f t="shared" ref="P126" si="229">SUBTOTAL(9,P122:P125)</f>
        <v>0</v>
      </c>
      <c r="Q126" s="169">
        <f t="shared" ref="Q126" si="230">SUBTOTAL(9,Q122:Q125)</f>
        <v>0</v>
      </c>
      <c r="R126" s="518" t="str">
        <f t="shared" ref="R126:R134" si="231">IF(O126+P126=0,"",IFERROR(P126/O126-1,1))</f>
        <v/>
      </c>
      <c r="S126" s="116">
        <f t="shared" ref="S126" si="232">SUBTOTAL(9,S122:S125)</f>
        <v>0</v>
      </c>
      <c r="T126" s="169">
        <f t="shared" ref="T126" si="233">SUBTOTAL(9,T122:T125)</f>
        <v>0</v>
      </c>
      <c r="U126" s="169">
        <f t="shared" ref="U126" si="234">SUBTOTAL(9,U122:U125)</f>
        <v>0</v>
      </c>
      <c r="V126" s="533" t="str">
        <f t="shared" si="216"/>
        <v/>
      </c>
      <c r="W126" s="425">
        <f t="shared" si="138"/>
        <v>0</v>
      </c>
      <c r="X126" s="425">
        <f t="shared" si="139"/>
        <v>0</v>
      </c>
      <c r="Y126" s="425">
        <f t="shared" si="140"/>
        <v>0</v>
      </c>
    </row>
    <row r="127" spans="1:25" ht="6.65" customHeight="1" x14ac:dyDescent="0.3">
      <c r="A127" s="348"/>
      <c r="B127" s="336"/>
      <c r="C127" s="116"/>
      <c r="D127" s="169"/>
      <c r="E127" s="169"/>
      <c r="F127" s="518"/>
      <c r="G127" s="116"/>
      <c r="H127" s="169"/>
      <c r="I127" s="169"/>
      <c r="J127" s="518"/>
      <c r="K127" s="116"/>
      <c r="L127" s="169"/>
      <c r="M127" s="169"/>
      <c r="N127" s="518"/>
      <c r="O127" s="116"/>
      <c r="P127" s="169"/>
      <c r="Q127" s="169"/>
      <c r="R127" s="518"/>
      <c r="S127" s="116"/>
      <c r="T127" s="169"/>
      <c r="U127" s="169"/>
      <c r="V127" s="533"/>
      <c r="W127" s="425"/>
      <c r="X127" s="425"/>
      <c r="Y127" s="425"/>
    </row>
    <row r="128" spans="1:25" x14ac:dyDescent="0.3">
      <c r="A128" s="413" t="s">
        <v>134</v>
      </c>
      <c r="B128" s="378" t="s">
        <v>173</v>
      </c>
      <c r="C128" s="384"/>
      <c r="D128" s="379"/>
      <c r="E128" s="415"/>
      <c r="F128" s="525"/>
      <c r="G128" s="387"/>
      <c r="H128" s="380"/>
      <c r="I128" s="380"/>
      <c r="J128" s="525"/>
      <c r="K128" s="387"/>
      <c r="L128" s="380"/>
      <c r="M128" s="380"/>
      <c r="N128" s="525"/>
      <c r="O128" s="387"/>
      <c r="P128" s="381"/>
      <c r="Q128" s="380"/>
      <c r="R128" s="525"/>
      <c r="S128" s="387"/>
      <c r="T128" s="380"/>
      <c r="U128" s="380"/>
      <c r="V128" s="539"/>
      <c r="W128" s="425">
        <f t="shared" si="138"/>
        <v>0</v>
      </c>
      <c r="X128" s="425">
        <f t="shared" si="139"/>
        <v>0</v>
      </c>
      <c r="Y128" s="425">
        <f t="shared" si="140"/>
        <v>0</v>
      </c>
    </row>
    <row r="129" spans="1:25" outlineLevel="1" x14ac:dyDescent="0.3">
      <c r="A129" s="348" t="s">
        <v>139</v>
      </c>
      <c r="B129" s="336"/>
      <c r="C129" s="109">
        <f>'SOR Budget Project funds'!I20</f>
        <v>0</v>
      </c>
      <c r="D129" s="177"/>
      <c r="E129" s="55">
        <f t="shared" ref="E129:E130" si="235">C129-D129</f>
        <v>0</v>
      </c>
      <c r="F129" s="516"/>
      <c r="G129" s="109">
        <f>'SOR Budget Project funds'!K20</f>
        <v>0</v>
      </c>
      <c r="H129" s="177"/>
      <c r="I129" s="55">
        <f t="shared" ref="I129:I130" si="236">G129-H129</f>
        <v>0</v>
      </c>
      <c r="J129" s="516"/>
      <c r="K129" s="109">
        <f>'SOR Budget Project funds'!M20</f>
        <v>0</v>
      </c>
      <c r="L129" s="177"/>
      <c r="M129" s="55">
        <f t="shared" ref="M129:M130" si="237">K129-L129</f>
        <v>0</v>
      </c>
      <c r="N129" s="516"/>
      <c r="O129" s="109">
        <f>'SOR Budget Project funds'!O20</f>
        <v>0</v>
      </c>
      <c r="P129" s="177"/>
      <c r="Q129" s="55">
        <f t="shared" ref="Q129:Q130" si="238">O129-P129</f>
        <v>0</v>
      </c>
      <c r="R129" s="516"/>
      <c r="S129" s="109">
        <f>'SOR Budget Project funds'!P20</f>
        <v>0</v>
      </c>
      <c r="T129" s="176">
        <f t="shared" ref="T129:T130" si="239">+D129+H129+L129+P129</f>
        <v>0</v>
      </c>
      <c r="U129" s="55">
        <f t="shared" ref="U129:U130" si="240">S129-T129</f>
        <v>0</v>
      </c>
      <c r="V129" s="531" t="str">
        <f t="shared" si="216"/>
        <v/>
      </c>
      <c r="W129" s="425">
        <f t="shared" si="138"/>
        <v>0</v>
      </c>
      <c r="X129" s="425">
        <f t="shared" si="139"/>
        <v>0</v>
      </c>
      <c r="Y129" s="425">
        <f t="shared" si="140"/>
        <v>0</v>
      </c>
    </row>
    <row r="130" spans="1:25" outlineLevel="1" x14ac:dyDescent="0.3">
      <c r="A130" s="348" t="s">
        <v>140</v>
      </c>
      <c r="B130" s="336"/>
      <c r="C130" s="109">
        <f>'SOR Budget Project funds'!I21</f>
        <v>0</v>
      </c>
      <c r="D130" s="177"/>
      <c r="E130" s="55">
        <f t="shared" si="235"/>
        <v>0</v>
      </c>
      <c r="F130" s="516"/>
      <c r="G130" s="109">
        <f>'SOR Budget Project funds'!K21</f>
        <v>0</v>
      </c>
      <c r="H130" s="177"/>
      <c r="I130" s="55">
        <f t="shared" si="236"/>
        <v>0</v>
      </c>
      <c r="J130" s="516"/>
      <c r="K130" s="109">
        <f>'SOR Budget Project funds'!M21</f>
        <v>0</v>
      </c>
      <c r="L130" s="177"/>
      <c r="M130" s="55">
        <f t="shared" si="237"/>
        <v>0</v>
      </c>
      <c r="N130" s="516"/>
      <c r="O130" s="109">
        <f>'SOR Budget Project funds'!O21</f>
        <v>0</v>
      </c>
      <c r="P130" s="177"/>
      <c r="Q130" s="55">
        <f t="shared" si="238"/>
        <v>0</v>
      </c>
      <c r="R130" s="516"/>
      <c r="S130" s="109">
        <f>'SOR Budget Project funds'!P21</f>
        <v>0</v>
      </c>
      <c r="T130" s="176">
        <f t="shared" si="239"/>
        <v>0</v>
      </c>
      <c r="U130" s="55">
        <f t="shared" si="240"/>
        <v>0</v>
      </c>
      <c r="V130" s="531" t="str">
        <f t="shared" si="216"/>
        <v/>
      </c>
      <c r="W130" s="425">
        <f t="shared" si="138"/>
        <v>0</v>
      </c>
      <c r="X130" s="425">
        <f t="shared" si="139"/>
        <v>0</v>
      </c>
      <c r="Y130" s="425">
        <f t="shared" si="140"/>
        <v>0</v>
      </c>
    </row>
    <row r="131" spans="1:25" ht="6.65" customHeight="1" x14ac:dyDescent="0.3">
      <c r="A131" s="447"/>
      <c r="B131" s="337"/>
      <c r="C131" s="448"/>
      <c r="D131" s="315"/>
      <c r="E131" s="316"/>
      <c r="F131" s="517"/>
      <c r="G131" s="288"/>
      <c r="H131" s="179"/>
      <c r="I131" s="179"/>
      <c r="J131" s="517"/>
      <c r="K131" s="288"/>
      <c r="L131" s="179"/>
      <c r="M131" s="179"/>
      <c r="N131" s="517"/>
      <c r="O131" s="288"/>
      <c r="P131" s="449"/>
      <c r="Q131" s="179"/>
      <c r="R131" s="517"/>
      <c r="S131" s="288"/>
      <c r="T131" s="179"/>
      <c r="U131" s="179"/>
      <c r="V131" s="532"/>
      <c r="W131" s="425">
        <f t="shared" si="138"/>
        <v>0</v>
      </c>
      <c r="X131" s="425">
        <f t="shared" si="139"/>
        <v>0</v>
      </c>
      <c r="Y131" s="425">
        <f t="shared" si="140"/>
        <v>0</v>
      </c>
    </row>
    <row r="132" spans="1:25" x14ac:dyDescent="0.3">
      <c r="A132" s="450" t="str">
        <f>"Subtotal "&amp;A128&amp;" ¦ "&amp;B128</f>
        <v>Subtotal Part 4.1.2 ¦ Output 1.2 / Sub-component 1.2</v>
      </c>
      <c r="B132" s="336"/>
      <c r="C132" s="116">
        <f>SUBTOTAL(9,C128:C131)</f>
        <v>0</v>
      </c>
      <c r="D132" s="169">
        <f t="shared" ref="D132" si="241">SUBTOTAL(9,D128:D131)</f>
        <v>0</v>
      </c>
      <c r="E132" s="169">
        <f t="shared" ref="E132" si="242">SUBTOTAL(9,E128:E131)</f>
        <v>0</v>
      </c>
      <c r="F132" s="518" t="str">
        <f t="shared" si="219"/>
        <v/>
      </c>
      <c r="G132" s="116">
        <f t="shared" ref="G132" si="243">SUBTOTAL(9,G128:G131)</f>
        <v>0</v>
      </c>
      <c r="H132" s="169">
        <f t="shared" ref="H132" si="244">SUBTOTAL(9,H128:H131)</f>
        <v>0</v>
      </c>
      <c r="I132" s="169">
        <f t="shared" ref="I132" si="245">SUBTOTAL(9,I128:I131)</f>
        <v>0</v>
      </c>
      <c r="J132" s="518" t="str">
        <f t="shared" si="223"/>
        <v/>
      </c>
      <c r="K132" s="116">
        <f t="shared" ref="K132" si="246">SUBTOTAL(9,K128:K131)</f>
        <v>0</v>
      </c>
      <c r="L132" s="169">
        <f t="shared" ref="L132" si="247">SUBTOTAL(9,L128:L131)</f>
        <v>0</v>
      </c>
      <c r="M132" s="169">
        <f t="shared" ref="M132" si="248">SUBTOTAL(9,M128:M131)</f>
        <v>0</v>
      </c>
      <c r="N132" s="518" t="str">
        <f t="shared" si="227"/>
        <v/>
      </c>
      <c r="O132" s="116">
        <f t="shared" ref="O132" si="249">SUBTOTAL(9,O128:O131)</f>
        <v>0</v>
      </c>
      <c r="P132" s="169">
        <f t="shared" ref="P132" si="250">SUBTOTAL(9,P128:P131)</f>
        <v>0</v>
      </c>
      <c r="Q132" s="169">
        <f t="shared" ref="Q132" si="251">SUBTOTAL(9,Q128:Q131)</f>
        <v>0</v>
      </c>
      <c r="R132" s="518" t="str">
        <f t="shared" si="231"/>
        <v/>
      </c>
      <c r="S132" s="116">
        <f t="shared" ref="S132" si="252">SUBTOTAL(9,S128:S131)</f>
        <v>0</v>
      </c>
      <c r="T132" s="169">
        <f t="shared" ref="T132" si="253">SUBTOTAL(9,T128:T131)</f>
        <v>0</v>
      </c>
      <c r="U132" s="169">
        <f t="shared" ref="U132" si="254">SUBTOTAL(9,U128:U131)</f>
        <v>0</v>
      </c>
      <c r="V132" s="533" t="str">
        <f t="shared" si="216"/>
        <v/>
      </c>
      <c r="W132" s="425">
        <f t="shared" si="138"/>
        <v>0</v>
      </c>
      <c r="X132" s="425">
        <f t="shared" si="139"/>
        <v>0</v>
      </c>
      <c r="Y132" s="425">
        <f t="shared" si="140"/>
        <v>0</v>
      </c>
    </row>
    <row r="133" spans="1:25" ht="6.65" customHeight="1" x14ac:dyDescent="0.3">
      <c r="A133" s="348"/>
      <c r="B133" s="336"/>
      <c r="C133" s="385"/>
      <c r="D133" s="27"/>
      <c r="E133" s="338"/>
      <c r="F133" s="526"/>
      <c r="G133" s="154"/>
      <c r="H133" s="155"/>
      <c r="I133" s="155"/>
      <c r="J133" s="526"/>
      <c r="K133" s="154"/>
      <c r="L133" s="155"/>
      <c r="M133" s="155"/>
      <c r="N133" s="526"/>
      <c r="O133" s="154"/>
      <c r="P133" s="173"/>
      <c r="Q133" s="155"/>
      <c r="R133" s="526"/>
      <c r="S133" s="154"/>
      <c r="T133" s="155"/>
      <c r="U133" s="155"/>
      <c r="V133" s="540"/>
      <c r="W133" s="425">
        <f t="shared" si="138"/>
        <v>0</v>
      </c>
      <c r="X133" s="425">
        <f t="shared" si="139"/>
        <v>0</v>
      </c>
      <c r="Y133" s="425">
        <f t="shared" si="140"/>
        <v>0</v>
      </c>
    </row>
    <row r="134" spans="1:25" x14ac:dyDescent="0.3">
      <c r="A134" s="446" t="str">
        <f>"Subtotal "&amp;A121&amp;" ¦ "&amp;B121</f>
        <v>Subtotal Part 4.1 ¦ Outcome / Component 1</v>
      </c>
      <c r="B134" s="389"/>
      <c r="C134" s="295">
        <f>SUBTOTAL(9,C121:C133)</f>
        <v>0</v>
      </c>
      <c r="D134" s="296">
        <f t="shared" ref="D134:U134" si="255">SUBTOTAL(9,D121:D133)</f>
        <v>0</v>
      </c>
      <c r="E134" s="296">
        <f t="shared" si="255"/>
        <v>0</v>
      </c>
      <c r="F134" s="522" t="str">
        <f t="shared" si="219"/>
        <v/>
      </c>
      <c r="G134" s="295">
        <f t="shared" si="255"/>
        <v>0</v>
      </c>
      <c r="H134" s="296">
        <f t="shared" si="255"/>
        <v>0</v>
      </c>
      <c r="I134" s="296">
        <f t="shared" si="255"/>
        <v>0</v>
      </c>
      <c r="J134" s="522" t="str">
        <f t="shared" si="223"/>
        <v/>
      </c>
      <c r="K134" s="295">
        <f t="shared" si="255"/>
        <v>0</v>
      </c>
      <c r="L134" s="296">
        <f t="shared" si="255"/>
        <v>0</v>
      </c>
      <c r="M134" s="296">
        <f t="shared" si="255"/>
        <v>0</v>
      </c>
      <c r="N134" s="522" t="str">
        <f t="shared" si="227"/>
        <v/>
      </c>
      <c r="O134" s="295">
        <f t="shared" si="255"/>
        <v>0</v>
      </c>
      <c r="P134" s="296">
        <f t="shared" si="255"/>
        <v>0</v>
      </c>
      <c r="Q134" s="296">
        <f t="shared" si="255"/>
        <v>0</v>
      </c>
      <c r="R134" s="522" t="str">
        <f t="shared" si="231"/>
        <v/>
      </c>
      <c r="S134" s="295">
        <f t="shared" si="255"/>
        <v>0</v>
      </c>
      <c r="T134" s="296">
        <f t="shared" si="255"/>
        <v>0</v>
      </c>
      <c r="U134" s="296">
        <f t="shared" si="255"/>
        <v>0</v>
      </c>
      <c r="V134" s="536" t="str">
        <f t="shared" si="216"/>
        <v/>
      </c>
      <c r="W134" s="425">
        <f t="shared" si="138"/>
        <v>0</v>
      </c>
      <c r="X134" s="425">
        <f t="shared" si="139"/>
        <v>0</v>
      </c>
      <c r="Y134" s="425">
        <f t="shared" si="140"/>
        <v>0</v>
      </c>
    </row>
    <row r="135" spans="1:25" ht="6.65" customHeight="1" x14ac:dyDescent="0.3">
      <c r="A135" s="348"/>
      <c r="B135" s="336"/>
      <c r="C135" s="385"/>
      <c r="D135" s="27"/>
      <c r="E135" s="338"/>
      <c r="F135" s="526"/>
      <c r="G135" s="154"/>
      <c r="H135" s="155"/>
      <c r="I135" s="155"/>
      <c r="J135" s="526"/>
      <c r="K135" s="154"/>
      <c r="L135" s="155"/>
      <c r="M135" s="155"/>
      <c r="N135" s="526"/>
      <c r="O135" s="154"/>
      <c r="P135" s="173"/>
      <c r="Q135" s="155"/>
      <c r="R135" s="526"/>
      <c r="S135" s="154"/>
      <c r="T135" s="155"/>
      <c r="U135" s="155"/>
      <c r="V135" s="540"/>
      <c r="W135" s="425">
        <f t="shared" si="138"/>
        <v>0</v>
      </c>
      <c r="X135" s="425">
        <f t="shared" si="139"/>
        <v>0</v>
      </c>
      <c r="Y135" s="425">
        <f t="shared" si="140"/>
        <v>0</v>
      </c>
    </row>
    <row r="136" spans="1:25" x14ac:dyDescent="0.3">
      <c r="A136" s="347" t="s">
        <v>174</v>
      </c>
      <c r="B136" s="319" t="s">
        <v>183</v>
      </c>
      <c r="C136" s="322"/>
      <c r="D136" s="321"/>
      <c r="E136" s="321"/>
      <c r="F136" s="524"/>
      <c r="G136" s="386"/>
      <c r="H136" s="382"/>
      <c r="I136" s="382"/>
      <c r="J136" s="524"/>
      <c r="K136" s="386"/>
      <c r="L136" s="382"/>
      <c r="M136" s="382"/>
      <c r="N136" s="524"/>
      <c r="O136" s="386"/>
      <c r="P136" s="383"/>
      <c r="Q136" s="382"/>
      <c r="R136" s="524"/>
      <c r="S136" s="386"/>
      <c r="T136" s="382"/>
      <c r="U136" s="382"/>
      <c r="V136" s="538"/>
      <c r="W136" s="425">
        <f t="shared" si="138"/>
        <v>0</v>
      </c>
      <c r="X136" s="425">
        <f t="shared" si="139"/>
        <v>0</v>
      </c>
      <c r="Y136" s="425">
        <f t="shared" si="140"/>
        <v>0</v>
      </c>
    </row>
    <row r="137" spans="1:25" x14ac:dyDescent="0.3">
      <c r="A137" s="413" t="s">
        <v>175</v>
      </c>
      <c r="B137" s="378" t="s">
        <v>181</v>
      </c>
      <c r="C137" s="384"/>
      <c r="D137" s="379"/>
      <c r="E137" s="415"/>
      <c r="F137" s="525"/>
      <c r="G137" s="387"/>
      <c r="H137" s="380"/>
      <c r="I137" s="380"/>
      <c r="J137" s="525"/>
      <c r="K137" s="387"/>
      <c r="L137" s="380"/>
      <c r="M137" s="380"/>
      <c r="N137" s="525"/>
      <c r="O137" s="387"/>
      <c r="P137" s="381"/>
      <c r="Q137" s="380"/>
      <c r="R137" s="525"/>
      <c r="S137" s="387"/>
      <c r="T137" s="380"/>
      <c r="U137" s="380"/>
      <c r="V137" s="539"/>
      <c r="W137" s="425">
        <f t="shared" si="138"/>
        <v>0</v>
      </c>
      <c r="X137" s="425">
        <f t="shared" si="139"/>
        <v>0</v>
      </c>
      <c r="Y137" s="425">
        <f t="shared" si="140"/>
        <v>0</v>
      </c>
    </row>
    <row r="138" spans="1:25" outlineLevel="1" x14ac:dyDescent="0.3">
      <c r="A138" s="348" t="s">
        <v>176</v>
      </c>
      <c r="B138" s="336"/>
      <c r="C138" s="109">
        <f>'SOR Budget Project funds'!I29</f>
        <v>0</v>
      </c>
      <c r="D138" s="177"/>
      <c r="E138" s="55">
        <f t="shared" ref="E138:E139" si="256">C138-D138</f>
        <v>0</v>
      </c>
      <c r="F138" s="516"/>
      <c r="G138" s="109">
        <f>'SOR Budget Project funds'!K29</f>
        <v>0</v>
      </c>
      <c r="H138" s="177"/>
      <c r="I138" s="55">
        <f t="shared" ref="I138:I139" si="257">G138-H138</f>
        <v>0</v>
      </c>
      <c r="J138" s="516"/>
      <c r="K138" s="109">
        <f>'SOR Budget Project funds'!M29</f>
        <v>0</v>
      </c>
      <c r="L138" s="177"/>
      <c r="M138" s="55">
        <f t="shared" ref="M138:M139" si="258">K138-L138</f>
        <v>0</v>
      </c>
      <c r="N138" s="516"/>
      <c r="O138" s="109">
        <f>'SOR Budget Project funds'!O29</f>
        <v>0</v>
      </c>
      <c r="P138" s="177"/>
      <c r="Q138" s="55">
        <f t="shared" ref="Q138:Q139" si="259">O138-P138</f>
        <v>0</v>
      </c>
      <c r="R138" s="516"/>
      <c r="S138" s="109">
        <f>'SOR Budget Project funds'!P29</f>
        <v>0</v>
      </c>
      <c r="T138" s="176">
        <f t="shared" ref="T138:T139" si="260">+D138+H138+L138+P138</f>
        <v>0</v>
      </c>
      <c r="U138" s="55">
        <f t="shared" ref="U138:U139" si="261">S138-T138</f>
        <v>0</v>
      </c>
      <c r="V138" s="531" t="str">
        <f t="shared" ref="V138:V139" si="262">IF(S138+T138=0,"",IFERROR(T138/S138-1,1))</f>
        <v/>
      </c>
      <c r="W138" s="425">
        <f t="shared" si="138"/>
        <v>0</v>
      </c>
      <c r="X138" s="425">
        <f t="shared" si="139"/>
        <v>0</v>
      </c>
      <c r="Y138" s="425">
        <f t="shared" si="140"/>
        <v>0</v>
      </c>
    </row>
    <row r="139" spans="1:25" outlineLevel="1" x14ac:dyDescent="0.3">
      <c r="A139" s="348" t="s">
        <v>177</v>
      </c>
      <c r="B139" s="336"/>
      <c r="C139" s="109">
        <f>'SOR Budget Project funds'!I30</f>
        <v>0</v>
      </c>
      <c r="D139" s="177"/>
      <c r="E139" s="55">
        <f t="shared" si="256"/>
        <v>0</v>
      </c>
      <c r="F139" s="516"/>
      <c r="G139" s="109">
        <f>'SOR Budget Project funds'!K30</f>
        <v>0</v>
      </c>
      <c r="H139" s="177"/>
      <c r="I139" s="55">
        <f t="shared" si="257"/>
        <v>0</v>
      </c>
      <c r="J139" s="516"/>
      <c r="K139" s="109">
        <f>'SOR Budget Project funds'!M30</f>
        <v>0</v>
      </c>
      <c r="L139" s="177"/>
      <c r="M139" s="55">
        <f t="shared" si="258"/>
        <v>0</v>
      </c>
      <c r="N139" s="516"/>
      <c r="O139" s="109">
        <f>'SOR Budget Project funds'!O30</f>
        <v>0</v>
      </c>
      <c r="P139" s="177"/>
      <c r="Q139" s="55">
        <f t="shared" si="259"/>
        <v>0</v>
      </c>
      <c r="R139" s="516"/>
      <c r="S139" s="109">
        <f>'SOR Budget Project funds'!P30</f>
        <v>0</v>
      </c>
      <c r="T139" s="176">
        <f t="shared" si="260"/>
        <v>0</v>
      </c>
      <c r="U139" s="55">
        <f t="shared" si="261"/>
        <v>0</v>
      </c>
      <c r="V139" s="531" t="str">
        <f t="shared" si="262"/>
        <v/>
      </c>
      <c r="W139" s="425">
        <f t="shared" si="138"/>
        <v>0</v>
      </c>
      <c r="X139" s="425">
        <f t="shared" si="139"/>
        <v>0</v>
      </c>
      <c r="Y139" s="425">
        <f t="shared" si="140"/>
        <v>0</v>
      </c>
    </row>
    <row r="140" spans="1:25" ht="6.65" customHeight="1" x14ac:dyDescent="0.3">
      <c r="A140" s="447"/>
      <c r="B140" s="337"/>
      <c r="C140" s="448"/>
      <c r="D140" s="315"/>
      <c r="E140" s="316"/>
      <c r="F140" s="517"/>
      <c r="G140" s="288"/>
      <c r="H140" s="179"/>
      <c r="I140" s="179"/>
      <c r="J140" s="517"/>
      <c r="K140" s="288"/>
      <c r="L140" s="179"/>
      <c r="M140" s="179"/>
      <c r="N140" s="517"/>
      <c r="O140" s="288"/>
      <c r="P140" s="449"/>
      <c r="Q140" s="179"/>
      <c r="R140" s="517"/>
      <c r="S140" s="288"/>
      <c r="T140" s="179"/>
      <c r="U140" s="179"/>
      <c r="V140" s="532"/>
      <c r="W140" s="425">
        <f t="shared" si="138"/>
        <v>0</v>
      </c>
      <c r="X140" s="425">
        <f t="shared" si="139"/>
        <v>0</v>
      </c>
      <c r="Y140" s="425">
        <f t="shared" si="140"/>
        <v>0</v>
      </c>
    </row>
    <row r="141" spans="1:25" x14ac:dyDescent="0.3">
      <c r="A141" s="450" t="str">
        <f>"Subtotal "&amp;A137&amp;" ¦ "&amp;B137</f>
        <v>Subtotal Part 4.2.1 ¦ Output 2.1 / Sub-component 2.1</v>
      </c>
      <c r="B141" s="336"/>
      <c r="C141" s="116">
        <f>SUBTOTAL(9,C137:C140)</f>
        <v>0</v>
      </c>
      <c r="D141" s="169">
        <f t="shared" ref="D141" si="263">SUBTOTAL(9,D137:D140)</f>
        <v>0</v>
      </c>
      <c r="E141" s="169">
        <f t="shared" ref="E141" si="264">SUBTOTAL(9,E137:E140)</f>
        <v>0</v>
      </c>
      <c r="F141" s="518" t="str">
        <f t="shared" ref="F141" si="265">IF(C141+D141=0,"",IFERROR(D141/C141-1,1))</f>
        <v/>
      </c>
      <c r="G141" s="116">
        <f t="shared" ref="G141" si="266">SUBTOTAL(9,G137:G140)</f>
        <v>0</v>
      </c>
      <c r="H141" s="169">
        <f t="shared" ref="H141" si="267">SUBTOTAL(9,H137:H140)</f>
        <v>0</v>
      </c>
      <c r="I141" s="169">
        <f t="shared" ref="I141" si="268">SUBTOTAL(9,I137:I140)</f>
        <v>0</v>
      </c>
      <c r="J141" s="518" t="str">
        <f t="shared" ref="J141" si="269">IF(G141+H141=0,"",IFERROR(H141/G141-1,1))</f>
        <v/>
      </c>
      <c r="K141" s="116">
        <f t="shared" ref="K141" si="270">SUBTOTAL(9,K137:K140)</f>
        <v>0</v>
      </c>
      <c r="L141" s="169">
        <f t="shared" ref="L141" si="271">SUBTOTAL(9,L137:L140)</f>
        <v>0</v>
      </c>
      <c r="M141" s="169">
        <f t="shared" ref="M141" si="272">SUBTOTAL(9,M137:M140)</f>
        <v>0</v>
      </c>
      <c r="N141" s="518" t="str">
        <f t="shared" ref="N141" si="273">IF(K141+L141=0,"",IFERROR(L141/K141-1,1))</f>
        <v/>
      </c>
      <c r="O141" s="116">
        <f t="shared" ref="O141" si="274">SUBTOTAL(9,O137:O140)</f>
        <v>0</v>
      </c>
      <c r="P141" s="169">
        <f t="shared" ref="P141" si="275">SUBTOTAL(9,P137:P140)</f>
        <v>0</v>
      </c>
      <c r="Q141" s="169">
        <f t="shared" ref="Q141" si="276">SUBTOTAL(9,Q137:Q140)</f>
        <v>0</v>
      </c>
      <c r="R141" s="518" t="str">
        <f t="shared" ref="R141" si="277">IF(O141+P141=0,"",IFERROR(P141/O141-1,1))</f>
        <v/>
      </c>
      <c r="S141" s="116">
        <f t="shared" ref="S141" si="278">SUBTOTAL(9,S137:S140)</f>
        <v>0</v>
      </c>
      <c r="T141" s="169">
        <f t="shared" ref="T141" si="279">SUBTOTAL(9,T137:T140)</f>
        <v>0</v>
      </c>
      <c r="U141" s="169">
        <f t="shared" ref="U141" si="280">SUBTOTAL(9,U137:U140)</f>
        <v>0</v>
      </c>
      <c r="V141" s="533" t="str">
        <f t="shared" ref="V141" si="281">IF(S141+T141=0,"",IFERROR(T141/S141-1,1))</f>
        <v/>
      </c>
      <c r="W141" s="425">
        <f t="shared" si="138"/>
        <v>0</v>
      </c>
      <c r="X141" s="425">
        <f t="shared" si="139"/>
        <v>0</v>
      </c>
      <c r="Y141" s="425">
        <f t="shared" si="140"/>
        <v>0</v>
      </c>
    </row>
    <row r="142" spans="1:25" ht="6.65" customHeight="1" x14ac:dyDescent="0.3">
      <c r="A142" s="348"/>
      <c r="B142" s="336"/>
      <c r="C142" s="116"/>
      <c r="D142" s="169"/>
      <c r="E142" s="169"/>
      <c r="F142" s="518"/>
      <c r="G142" s="116"/>
      <c r="H142" s="169"/>
      <c r="I142" s="169"/>
      <c r="J142" s="518"/>
      <c r="K142" s="116"/>
      <c r="L142" s="169"/>
      <c r="M142" s="169"/>
      <c r="N142" s="518"/>
      <c r="O142" s="116"/>
      <c r="P142" s="169"/>
      <c r="Q142" s="169"/>
      <c r="R142" s="518"/>
      <c r="S142" s="116"/>
      <c r="T142" s="169"/>
      <c r="U142" s="169"/>
      <c r="V142" s="533"/>
      <c r="W142" s="425"/>
      <c r="X142" s="425"/>
      <c r="Y142" s="425"/>
    </row>
    <row r="143" spans="1:25" x14ac:dyDescent="0.3">
      <c r="A143" s="413" t="s">
        <v>178</v>
      </c>
      <c r="B143" s="378" t="s">
        <v>182</v>
      </c>
      <c r="C143" s="384"/>
      <c r="D143" s="379"/>
      <c r="E143" s="415"/>
      <c r="F143" s="525"/>
      <c r="G143" s="387"/>
      <c r="H143" s="380"/>
      <c r="I143" s="380"/>
      <c r="J143" s="525"/>
      <c r="K143" s="387"/>
      <c r="L143" s="380"/>
      <c r="M143" s="380"/>
      <c r="N143" s="525"/>
      <c r="O143" s="387"/>
      <c r="P143" s="381"/>
      <c r="Q143" s="380"/>
      <c r="R143" s="525"/>
      <c r="S143" s="387"/>
      <c r="T143" s="380"/>
      <c r="U143" s="380"/>
      <c r="V143" s="539"/>
      <c r="W143" s="425">
        <f t="shared" si="138"/>
        <v>0</v>
      </c>
      <c r="X143" s="425">
        <f t="shared" si="139"/>
        <v>0</v>
      </c>
      <c r="Y143" s="425">
        <f t="shared" si="140"/>
        <v>0</v>
      </c>
    </row>
    <row r="144" spans="1:25" outlineLevel="1" x14ac:dyDescent="0.3">
      <c r="A144" s="348" t="s">
        <v>179</v>
      </c>
      <c r="B144" s="336"/>
      <c r="C144" s="109">
        <f>'SOR Budget Project funds'!I35</f>
        <v>0</v>
      </c>
      <c r="D144" s="177"/>
      <c r="E144" s="55">
        <f t="shared" ref="E144:E145" si="282">C144-D144</f>
        <v>0</v>
      </c>
      <c r="F144" s="516"/>
      <c r="G144" s="109">
        <f>'SOR Budget Project funds'!K35</f>
        <v>0</v>
      </c>
      <c r="H144" s="177"/>
      <c r="I144" s="55">
        <f t="shared" ref="I144:I145" si="283">G144-H144</f>
        <v>0</v>
      </c>
      <c r="J144" s="516"/>
      <c r="K144" s="109">
        <f>'SOR Budget Project funds'!M35</f>
        <v>0</v>
      </c>
      <c r="L144" s="177"/>
      <c r="M144" s="55">
        <f t="shared" ref="M144:M145" si="284">K144-L144</f>
        <v>0</v>
      </c>
      <c r="N144" s="516"/>
      <c r="O144" s="109">
        <f>'SOR Budget Project funds'!O35</f>
        <v>0</v>
      </c>
      <c r="P144" s="177"/>
      <c r="Q144" s="55">
        <f t="shared" ref="Q144:Q145" si="285">O144-P144</f>
        <v>0</v>
      </c>
      <c r="R144" s="516"/>
      <c r="S144" s="109">
        <f>'SOR Budget Project funds'!P35</f>
        <v>0</v>
      </c>
      <c r="T144" s="176">
        <f t="shared" ref="T144:T145" si="286">+D144+H144+L144+P144</f>
        <v>0</v>
      </c>
      <c r="U144" s="55">
        <f t="shared" ref="U144:U145" si="287">S144-T144</f>
        <v>0</v>
      </c>
      <c r="V144" s="531" t="str">
        <f t="shared" ref="V144:V145" si="288">IF(S144+T144=0,"",IFERROR(T144/S144-1,1))</f>
        <v/>
      </c>
      <c r="W144" s="425">
        <f t="shared" si="138"/>
        <v>0</v>
      </c>
      <c r="X144" s="425">
        <f t="shared" si="139"/>
        <v>0</v>
      </c>
      <c r="Y144" s="425">
        <f t="shared" si="140"/>
        <v>0</v>
      </c>
    </row>
    <row r="145" spans="1:25" outlineLevel="1" x14ac:dyDescent="0.3">
      <c r="A145" s="348" t="s">
        <v>180</v>
      </c>
      <c r="B145" s="336"/>
      <c r="C145" s="109">
        <f>'SOR Budget Project funds'!I36</f>
        <v>0</v>
      </c>
      <c r="D145" s="177"/>
      <c r="E145" s="55">
        <f t="shared" si="282"/>
        <v>0</v>
      </c>
      <c r="F145" s="516"/>
      <c r="G145" s="109">
        <f>'SOR Budget Project funds'!K36</f>
        <v>0</v>
      </c>
      <c r="H145" s="177"/>
      <c r="I145" s="55">
        <f t="shared" si="283"/>
        <v>0</v>
      </c>
      <c r="J145" s="516"/>
      <c r="K145" s="109">
        <f>'SOR Budget Project funds'!M36</f>
        <v>0</v>
      </c>
      <c r="L145" s="177"/>
      <c r="M145" s="55">
        <f t="shared" si="284"/>
        <v>0</v>
      </c>
      <c r="N145" s="516"/>
      <c r="O145" s="109">
        <f>'SOR Budget Project funds'!O36</f>
        <v>0</v>
      </c>
      <c r="P145" s="177"/>
      <c r="Q145" s="55">
        <f t="shared" si="285"/>
        <v>0</v>
      </c>
      <c r="R145" s="516"/>
      <c r="S145" s="109">
        <f>'SOR Budget Project funds'!P36</f>
        <v>0</v>
      </c>
      <c r="T145" s="176">
        <f t="shared" si="286"/>
        <v>0</v>
      </c>
      <c r="U145" s="55">
        <f t="shared" si="287"/>
        <v>0</v>
      </c>
      <c r="V145" s="531" t="str">
        <f t="shared" si="288"/>
        <v/>
      </c>
      <c r="W145" s="425">
        <f t="shared" si="138"/>
        <v>0</v>
      </c>
      <c r="X145" s="425">
        <f t="shared" si="139"/>
        <v>0</v>
      </c>
      <c r="Y145" s="425">
        <f t="shared" si="140"/>
        <v>0</v>
      </c>
    </row>
    <row r="146" spans="1:25" ht="6.65" customHeight="1" x14ac:dyDescent="0.3">
      <c r="A146" s="447"/>
      <c r="B146" s="337"/>
      <c r="C146" s="448"/>
      <c r="D146" s="315"/>
      <c r="E146" s="316"/>
      <c r="F146" s="517"/>
      <c r="G146" s="288"/>
      <c r="H146" s="179"/>
      <c r="I146" s="179"/>
      <c r="J146" s="517"/>
      <c r="K146" s="288"/>
      <c r="L146" s="179"/>
      <c r="M146" s="179"/>
      <c r="N146" s="517"/>
      <c r="O146" s="288"/>
      <c r="P146" s="449"/>
      <c r="Q146" s="179"/>
      <c r="R146" s="517"/>
      <c r="S146" s="288"/>
      <c r="T146" s="179"/>
      <c r="U146" s="179"/>
      <c r="V146" s="532"/>
      <c r="W146" s="425">
        <f t="shared" si="138"/>
        <v>0</v>
      </c>
      <c r="X146" s="425">
        <f t="shared" si="139"/>
        <v>0</v>
      </c>
      <c r="Y146" s="425">
        <f t="shared" si="140"/>
        <v>0</v>
      </c>
    </row>
    <row r="147" spans="1:25" x14ac:dyDescent="0.3">
      <c r="A147" s="450" t="str">
        <f>"Subtotal "&amp;A143&amp;" ¦ "&amp;B143</f>
        <v>Subtotal Part 4.2.2 ¦ Output 2.2 / Sub-component 2.2</v>
      </c>
      <c r="B147" s="336"/>
      <c r="C147" s="116">
        <f>SUBTOTAL(9,C143:C146)</f>
        <v>0</v>
      </c>
      <c r="D147" s="169">
        <f t="shared" ref="D147" si="289">SUBTOTAL(9,D143:D146)</f>
        <v>0</v>
      </c>
      <c r="E147" s="169">
        <f t="shared" ref="E147" si="290">SUBTOTAL(9,E143:E146)</f>
        <v>0</v>
      </c>
      <c r="F147" s="518" t="str">
        <f t="shared" ref="F147" si="291">IF(C147+D147=0,"",IFERROR(D147/C147-1,1))</f>
        <v/>
      </c>
      <c r="G147" s="116">
        <f t="shared" ref="G147" si="292">SUBTOTAL(9,G143:G146)</f>
        <v>0</v>
      </c>
      <c r="H147" s="169">
        <f t="shared" ref="H147" si="293">SUBTOTAL(9,H143:H146)</f>
        <v>0</v>
      </c>
      <c r="I147" s="169">
        <f t="shared" ref="I147" si="294">SUBTOTAL(9,I143:I146)</f>
        <v>0</v>
      </c>
      <c r="J147" s="518" t="str">
        <f t="shared" ref="J147" si="295">IF(G147+H147=0,"",IFERROR(H147/G147-1,1))</f>
        <v/>
      </c>
      <c r="K147" s="116">
        <f t="shared" ref="K147" si="296">SUBTOTAL(9,K143:K146)</f>
        <v>0</v>
      </c>
      <c r="L147" s="169">
        <f t="shared" ref="L147" si="297">SUBTOTAL(9,L143:L146)</f>
        <v>0</v>
      </c>
      <c r="M147" s="169">
        <f t="shared" ref="M147" si="298">SUBTOTAL(9,M143:M146)</f>
        <v>0</v>
      </c>
      <c r="N147" s="518" t="str">
        <f t="shared" ref="N147" si="299">IF(K147+L147=0,"",IFERROR(L147/K147-1,1))</f>
        <v/>
      </c>
      <c r="O147" s="116">
        <f t="shared" ref="O147" si="300">SUBTOTAL(9,O143:O146)</f>
        <v>0</v>
      </c>
      <c r="P147" s="169">
        <f t="shared" ref="P147" si="301">SUBTOTAL(9,P143:P146)</f>
        <v>0</v>
      </c>
      <c r="Q147" s="169">
        <f t="shared" ref="Q147" si="302">SUBTOTAL(9,Q143:Q146)</f>
        <v>0</v>
      </c>
      <c r="R147" s="518" t="str">
        <f t="shared" ref="R147" si="303">IF(O147+P147=0,"",IFERROR(P147/O147-1,1))</f>
        <v/>
      </c>
      <c r="S147" s="116">
        <f t="shared" ref="S147" si="304">SUBTOTAL(9,S143:S146)</f>
        <v>0</v>
      </c>
      <c r="T147" s="169">
        <f t="shared" ref="T147" si="305">SUBTOTAL(9,T143:T146)</f>
        <v>0</v>
      </c>
      <c r="U147" s="169">
        <f t="shared" ref="U147" si="306">SUBTOTAL(9,U143:U146)</f>
        <v>0</v>
      </c>
      <c r="V147" s="533" t="str">
        <f t="shared" ref="V147" si="307">IF(S147+T147=0,"",IFERROR(T147/S147-1,1))</f>
        <v/>
      </c>
      <c r="W147" s="425">
        <f t="shared" si="138"/>
        <v>0</v>
      </c>
      <c r="X147" s="425">
        <f t="shared" si="139"/>
        <v>0</v>
      </c>
      <c r="Y147" s="425">
        <f t="shared" si="140"/>
        <v>0</v>
      </c>
    </row>
    <row r="148" spans="1:25" ht="6.65" customHeight="1" x14ac:dyDescent="0.3">
      <c r="A148" s="348"/>
      <c r="B148" s="336"/>
      <c r="C148" s="385"/>
      <c r="D148" s="27"/>
      <c r="E148" s="338"/>
      <c r="F148" s="526"/>
      <c r="G148" s="154"/>
      <c r="H148" s="155"/>
      <c r="I148" s="155"/>
      <c r="J148" s="526"/>
      <c r="K148" s="154"/>
      <c r="L148" s="155"/>
      <c r="M148" s="155"/>
      <c r="N148" s="526"/>
      <c r="O148" s="154"/>
      <c r="P148" s="173"/>
      <c r="Q148" s="155"/>
      <c r="R148" s="526"/>
      <c r="S148" s="154"/>
      <c r="T148" s="155"/>
      <c r="U148" s="155"/>
      <c r="V148" s="540"/>
      <c r="W148" s="425">
        <f t="shared" si="138"/>
        <v>0</v>
      </c>
      <c r="X148" s="425">
        <f t="shared" si="139"/>
        <v>0</v>
      </c>
      <c r="Y148" s="425">
        <f t="shared" si="140"/>
        <v>0</v>
      </c>
    </row>
    <row r="149" spans="1:25" x14ac:dyDescent="0.3">
      <c r="A149" s="446" t="str">
        <f>"Subtotal "&amp;A136&amp;" ¦ "&amp;B136</f>
        <v>Subtotal Part 4.2 ¦ Outcome / Component 2</v>
      </c>
      <c r="B149" s="392"/>
      <c r="C149" s="295">
        <f>SUBTOTAL(9,C136:C148)</f>
        <v>0</v>
      </c>
      <c r="D149" s="296">
        <f t="shared" ref="D149:U149" si="308">SUBTOTAL(9,D136:D148)</f>
        <v>0</v>
      </c>
      <c r="E149" s="296">
        <f t="shared" si="308"/>
        <v>0</v>
      </c>
      <c r="F149" s="522" t="str">
        <f t="shared" ref="F149" si="309">IF(C149+D149=0,"",IFERROR(D149/C149-1,1))</f>
        <v/>
      </c>
      <c r="G149" s="295">
        <f t="shared" si="308"/>
        <v>0</v>
      </c>
      <c r="H149" s="296">
        <f t="shared" si="308"/>
        <v>0</v>
      </c>
      <c r="I149" s="296">
        <f t="shared" si="308"/>
        <v>0</v>
      </c>
      <c r="J149" s="522" t="str">
        <f t="shared" ref="J149" si="310">IF(G149+H149=0,"",IFERROR(H149/G149-1,1))</f>
        <v/>
      </c>
      <c r="K149" s="295">
        <f t="shared" si="308"/>
        <v>0</v>
      </c>
      <c r="L149" s="296">
        <f t="shared" si="308"/>
        <v>0</v>
      </c>
      <c r="M149" s="296">
        <f t="shared" si="308"/>
        <v>0</v>
      </c>
      <c r="N149" s="522" t="str">
        <f t="shared" ref="N149" si="311">IF(K149+L149=0,"",IFERROR(L149/K149-1,1))</f>
        <v/>
      </c>
      <c r="O149" s="295">
        <f t="shared" si="308"/>
        <v>0</v>
      </c>
      <c r="P149" s="296">
        <f t="shared" si="308"/>
        <v>0</v>
      </c>
      <c r="Q149" s="296">
        <f t="shared" si="308"/>
        <v>0</v>
      </c>
      <c r="R149" s="522" t="str">
        <f t="shared" ref="R149" si="312">IF(O149+P149=0,"",IFERROR(P149/O149-1,1))</f>
        <v/>
      </c>
      <c r="S149" s="295">
        <f t="shared" si="308"/>
        <v>0</v>
      </c>
      <c r="T149" s="296">
        <f t="shared" si="308"/>
        <v>0</v>
      </c>
      <c r="U149" s="296">
        <f t="shared" si="308"/>
        <v>0</v>
      </c>
      <c r="V149" s="536" t="str">
        <f t="shared" ref="V149" si="313">IF(S149+T149=0,"",IFERROR(T149/S149-1,1))</f>
        <v/>
      </c>
      <c r="W149" s="425">
        <f t="shared" si="138"/>
        <v>0</v>
      </c>
      <c r="X149" s="425">
        <f t="shared" si="139"/>
        <v>0</v>
      </c>
      <c r="Y149" s="425">
        <f t="shared" si="140"/>
        <v>0</v>
      </c>
    </row>
    <row r="150" spans="1:25" ht="6.65" customHeight="1" x14ac:dyDescent="0.3">
      <c r="A150" s="154"/>
      <c r="B150" s="155"/>
      <c r="C150" s="154"/>
      <c r="D150" s="155"/>
      <c r="E150" s="155"/>
      <c r="G150" s="154"/>
      <c r="H150" s="155"/>
      <c r="I150" s="155"/>
      <c r="K150" s="154"/>
      <c r="L150" s="155"/>
      <c r="M150" s="155"/>
      <c r="O150" s="154"/>
      <c r="P150" s="173"/>
      <c r="Q150" s="155"/>
      <c r="S150" s="154"/>
      <c r="T150" s="155"/>
      <c r="U150" s="155"/>
      <c r="V150" s="541"/>
      <c r="W150" s="425">
        <f t="shared" si="138"/>
        <v>0</v>
      </c>
      <c r="X150" s="425">
        <f t="shared" si="139"/>
        <v>0</v>
      </c>
      <c r="Y150" s="425">
        <f t="shared" si="140"/>
        <v>0</v>
      </c>
    </row>
    <row r="151" spans="1:25" ht="15.5" x14ac:dyDescent="0.3">
      <c r="A151" s="446" t="str">
        <f>"Total" &amp;" ¦ "&amp;A120&amp;" ¦ "&amp;B120</f>
        <v>Total ¦ Part 4 ¦ Administred project funds</v>
      </c>
      <c r="B151" s="297"/>
      <c r="C151" s="295">
        <f>SUBTOTAL(9,C120:C150)</f>
        <v>0</v>
      </c>
      <c r="D151" s="296">
        <f t="shared" ref="D151:U151" si="314">SUBTOTAL(9,D120:D150)</f>
        <v>0</v>
      </c>
      <c r="E151" s="296">
        <f t="shared" si="314"/>
        <v>0</v>
      </c>
      <c r="F151" s="522" t="str">
        <f t="shared" ref="F151" si="315">IF(C151+D151=0,"",IFERROR(D151/C151-1,1))</f>
        <v/>
      </c>
      <c r="G151" s="295">
        <f t="shared" si="314"/>
        <v>0</v>
      </c>
      <c r="H151" s="296">
        <f t="shared" si="314"/>
        <v>0</v>
      </c>
      <c r="I151" s="296">
        <f t="shared" si="314"/>
        <v>0</v>
      </c>
      <c r="J151" s="522" t="str">
        <f t="shared" ref="J151" si="316">IF(G151+H151=0,"",IFERROR(H151/G151-1,1))</f>
        <v/>
      </c>
      <c r="K151" s="295">
        <f t="shared" si="314"/>
        <v>0</v>
      </c>
      <c r="L151" s="296">
        <f t="shared" si="314"/>
        <v>0</v>
      </c>
      <c r="M151" s="296">
        <f t="shared" si="314"/>
        <v>0</v>
      </c>
      <c r="N151" s="522" t="str">
        <f t="shared" ref="N151" si="317">IF(K151+L151=0,"",IFERROR(L151/K151-1,1))</f>
        <v/>
      </c>
      <c r="O151" s="295">
        <f t="shared" si="314"/>
        <v>0</v>
      </c>
      <c r="P151" s="296">
        <f t="shared" si="314"/>
        <v>0</v>
      </c>
      <c r="Q151" s="296">
        <f t="shared" si="314"/>
        <v>0</v>
      </c>
      <c r="R151" s="522" t="str">
        <f t="shared" ref="R151" si="318">IF(O151+P151=0,"",IFERROR(P151/O151-1,1))</f>
        <v/>
      </c>
      <c r="S151" s="295">
        <f t="shared" si="314"/>
        <v>0</v>
      </c>
      <c r="T151" s="296">
        <f t="shared" si="314"/>
        <v>0</v>
      </c>
      <c r="U151" s="296">
        <f t="shared" si="314"/>
        <v>0</v>
      </c>
      <c r="V151" s="536" t="str">
        <f t="shared" ref="V151" si="319">IF(S151+T151=0,"",IFERROR(T151/S151-1,1))</f>
        <v/>
      </c>
      <c r="W151" s="425">
        <f t="shared" si="138"/>
        <v>0</v>
      </c>
      <c r="X151" s="425">
        <f t="shared" si="139"/>
        <v>0</v>
      </c>
      <c r="Y151" s="425">
        <f t="shared" si="140"/>
        <v>0</v>
      </c>
    </row>
    <row r="152" spans="1:25" ht="6.65" customHeight="1" x14ac:dyDescent="0.3">
      <c r="A152" s="154"/>
      <c r="B152" s="155"/>
      <c r="C152" s="154"/>
      <c r="D152" s="155"/>
      <c r="E152" s="155"/>
      <c r="G152" s="154"/>
      <c r="H152" s="155"/>
      <c r="I152" s="155"/>
      <c r="K152" s="154"/>
      <c r="L152" s="155"/>
      <c r="M152" s="155"/>
      <c r="O152" s="154"/>
      <c r="P152" s="173"/>
      <c r="Q152" s="155"/>
      <c r="S152" s="154"/>
      <c r="T152" s="155"/>
      <c r="U152" s="155"/>
      <c r="V152" s="541"/>
      <c r="W152" s="425">
        <f t="shared" si="138"/>
        <v>0</v>
      </c>
      <c r="X152" s="425">
        <f t="shared" si="139"/>
        <v>0</v>
      </c>
      <c r="Y152" s="425">
        <f t="shared" si="140"/>
        <v>0</v>
      </c>
    </row>
    <row r="153" spans="1:25" x14ac:dyDescent="0.3">
      <c r="A153" s="451" t="s">
        <v>213</v>
      </c>
      <c r="B153" s="388"/>
      <c r="C153" s="295">
        <f>SUBTOTAL(9,C11:C152)</f>
        <v>0</v>
      </c>
      <c r="D153" s="296">
        <f>SUBTOTAL(9,D11:D152)</f>
        <v>0</v>
      </c>
      <c r="E153" s="296">
        <f>SUBTOTAL(9,E11:E152)</f>
        <v>0</v>
      </c>
      <c r="F153" s="522" t="str">
        <f t="shared" ref="F153" si="320">IF(C153+D153=0,"",IFERROR(D153/C153-1,1))</f>
        <v/>
      </c>
      <c r="G153" s="295">
        <f>SUBTOTAL(9,G11:G152)</f>
        <v>0</v>
      </c>
      <c r="H153" s="296">
        <f>SUBTOTAL(9,H11:H152)</f>
        <v>0</v>
      </c>
      <c r="I153" s="296">
        <f>SUBTOTAL(9,I11:I152)</f>
        <v>0</v>
      </c>
      <c r="J153" s="522" t="str">
        <f t="shared" ref="J153" si="321">IF(G153+H153=0,"",IFERROR(H153/G153-1,1))</f>
        <v/>
      </c>
      <c r="K153" s="295">
        <f>SUBTOTAL(9,K11:K152)</f>
        <v>0</v>
      </c>
      <c r="L153" s="296">
        <f>SUBTOTAL(9,L11:L152)</f>
        <v>0</v>
      </c>
      <c r="M153" s="296">
        <f>SUBTOTAL(9,M11:M152)</f>
        <v>0</v>
      </c>
      <c r="N153" s="522" t="str">
        <f t="shared" ref="N153" si="322">IF(K153+L153=0,"",IFERROR(L153/K153-1,1))</f>
        <v/>
      </c>
      <c r="O153" s="295">
        <f>SUBTOTAL(9,O11:O152)</f>
        <v>0</v>
      </c>
      <c r="P153" s="296">
        <f>SUBTOTAL(9,P11:P152)</f>
        <v>0</v>
      </c>
      <c r="Q153" s="296">
        <f>SUBTOTAL(9,Q11:Q152)</f>
        <v>0</v>
      </c>
      <c r="R153" s="522" t="str">
        <f t="shared" ref="R153" si="323">IF(O153+P153=0,"",IFERROR(P153/O153-1,1))</f>
        <v/>
      </c>
      <c r="S153" s="295">
        <f>SUBTOTAL(9,S11:S152)</f>
        <v>0</v>
      </c>
      <c r="T153" s="296">
        <f>SUBTOTAL(9,T11:T152)</f>
        <v>0</v>
      </c>
      <c r="U153" s="296">
        <f>SUBTOTAL(9,U11:U152)</f>
        <v>0</v>
      </c>
      <c r="V153" s="536" t="str">
        <f t="shared" ref="V153" si="324">IF(S153+T153=0,"",IFERROR(T153/S153-1,1))</f>
        <v/>
      </c>
      <c r="W153" s="425">
        <f>+C153+G153+K153+O153-S153</f>
        <v>0</v>
      </c>
      <c r="X153" s="425">
        <f>+D153+H153+L153+P153-T153</f>
        <v>0</v>
      </c>
      <c r="Y153" s="425">
        <f>+E153+I153+M153+Q153-U153</f>
        <v>0</v>
      </c>
    </row>
    <row r="154" spans="1:25" ht="6.65" customHeight="1" x14ac:dyDescent="0.3">
      <c r="A154" s="154"/>
      <c r="B154" s="155"/>
      <c r="C154" s="154"/>
      <c r="D154" s="155"/>
      <c r="E154" s="155"/>
      <c r="G154" s="154"/>
      <c r="H154" s="155"/>
      <c r="I154" s="155"/>
      <c r="K154" s="154"/>
      <c r="L154" s="155"/>
      <c r="M154" s="155"/>
      <c r="O154" s="154"/>
      <c r="P154" s="173"/>
      <c r="Q154" s="155"/>
      <c r="S154" s="154"/>
      <c r="T154" s="155"/>
      <c r="U154" s="155"/>
      <c r="V154" s="541"/>
      <c r="W154" s="425">
        <f t="shared" ref="W154" si="325">+C154+G154+K154+O154-S154</f>
        <v>0</v>
      </c>
      <c r="X154" s="425">
        <f t="shared" ref="X154" si="326">+D154+H154+L154+P154-T154</f>
        <v>0</v>
      </c>
      <c r="Y154" s="425">
        <f t="shared" ref="Y154" si="327">+E154+I154+M154+Q154-U154</f>
        <v>0</v>
      </c>
    </row>
    <row r="155" spans="1:25" x14ac:dyDescent="0.3">
      <c r="A155" s="451" t="s">
        <v>221</v>
      </c>
      <c r="B155" s="388"/>
      <c r="C155" s="545" t="e">
        <f>+C151/C153</f>
        <v>#DIV/0!</v>
      </c>
      <c r="D155" s="546" t="e">
        <f>+D151/D153</f>
        <v>#DIV/0!</v>
      </c>
      <c r="E155" s="546" t="e">
        <f>+D155/C155-1</f>
        <v>#DIV/0!</v>
      </c>
      <c r="F155" s="522"/>
      <c r="G155" s="545" t="e">
        <f>+G151/G153</f>
        <v>#DIV/0!</v>
      </c>
      <c r="H155" s="546" t="e">
        <f>+H151/H153</f>
        <v>#DIV/0!</v>
      </c>
      <c r="I155" s="546" t="e">
        <f>+H155/G155-1</f>
        <v>#DIV/0!</v>
      </c>
      <c r="J155" s="522"/>
      <c r="K155" s="545" t="e">
        <f>+K151/K153</f>
        <v>#DIV/0!</v>
      </c>
      <c r="L155" s="546" t="e">
        <f>+L151/L153</f>
        <v>#DIV/0!</v>
      </c>
      <c r="M155" s="546" t="e">
        <f>+L155/K155-1</f>
        <v>#DIV/0!</v>
      </c>
      <c r="N155" s="522"/>
      <c r="O155" s="545" t="e">
        <f>+O151/O153</f>
        <v>#DIV/0!</v>
      </c>
      <c r="P155" s="546" t="e">
        <f>+P151/P153</f>
        <v>#DIV/0!</v>
      </c>
      <c r="Q155" s="546" t="e">
        <f>+P155/O155-1</f>
        <v>#DIV/0!</v>
      </c>
      <c r="R155" s="522"/>
      <c r="S155" s="545" t="e">
        <f>+S151/S153</f>
        <v>#DIV/0!</v>
      </c>
      <c r="T155" s="546" t="e">
        <f>+T151/T153</f>
        <v>#DIV/0!</v>
      </c>
      <c r="U155" s="546" t="e">
        <f>+T155/S155-1</f>
        <v>#DIV/0!</v>
      </c>
      <c r="V155" s="536"/>
      <c r="W155" s="425" t="e">
        <f>+C155+G155+K155+O155-S155</f>
        <v>#DIV/0!</v>
      </c>
      <c r="X155" s="425" t="e">
        <f>+D155+H155+L155+P155-T155</f>
        <v>#DIV/0!</v>
      </c>
      <c r="Y155" s="425" t="e">
        <f>+E155+I155+M155+Q155-U155</f>
        <v>#DIV/0!</v>
      </c>
    </row>
    <row r="156" spans="1:25" x14ac:dyDescent="0.3">
      <c r="P156" s="122"/>
      <c r="U156" s="21"/>
    </row>
    <row r="157" spans="1:25" x14ac:dyDescent="0.3">
      <c r="P157" s="122"/>
      <c r="U157" s="21"/>
    </row>
    <row r="158" spans="1:25" x14ac:dyDescent="0.3">
      <c r="P158" s="122"/>
      <c r="U158" s="21"/>
    </row>
    <row r="159" spans="1:25" x14ac:dyDescent="0.3">
      <c r="P159" s="122"/>
      <c r="U159" s="21"/>
    </row>
    <row r="160" spans="1:25" x14ac:dyDescent="0.3">
      <c r="P160" s="122"/>
      <c r="U160" s="21"/>
    </row>
    <row r="161" spans="16:21" x14ac:dyDescent="0.3">
      <c r="P161" s="122"/>
      <c r="U161" s="21"/>
    </row>
    <row r="162" spans="16:21" x14ac:dyDescent="0.3">
      <c r="P162" s="122"/>
      <c r="U162" s="21"/>
    </row>
    <row r="163" spans="16:21" x14ac:dyDescent="0.3">
      <c r="P163" s="122"/>
      <c r="U163" s="21"/>
    </row>
    <row r="164" spans="16:21" x14ac:dyDescent="0.3">
      <c r="P164" s="122"/>
      <c r="U164" s="21"/>
    </row>
    <row r="165" spans="16:21" x14ac:dyDescent="0.3">
      <c r="P165" s="122"/>
      <c r="U165" s="21"/>
    </row>
    <row r="166" spans="16:21" x14ac:dyDescent="0.3">
      <c r="P166" s="122"/>
      <c r="U166" s="21"/>
    </row>
    <row r="167" spans="16:21" x14ac:dyDescent="0.3">
      <c r="P167" s="122"/>
      <c r="U167" s="21"/>
    </row>
    <row r="168" spans="16:21" x14ac:dyDescent="0.3">
      <c r="P168" s="122"/>
      <c r="U168" s="21"/>
    </row>
    <row r="169" spans="16:21" x14ac:dyDescent="0.3">
      <c r="P169" s="122"/>
      <c r="U169" s="21"/>
    </row>
    <row r="170" spans="16:21" x14ac:dyDescent="0.3">
      <c r="P170" s="122"/>
      <c r="U170" s="21"/>
    </row>
    <row r="171" spans="16:21" x14ac:dyDescent="0.3">
      <c r="P171" s="122"/>
      <c r="U171" s="21"/>
    </row>
    <row r="172" spans="16:21" x14ac:dyDescent="0.3">
      <c r="P172" s="122"/>
      <c r="U172" s="21"/>
    </row>
    <row r="173" spans="16:21" x14ac:dyDescent="0.3">
      <c r="P173" s="122"/>
      <c r="U173" s="21"/>
    </row>
    <row r="174" spans="16:21" x14ac:dyDescent="0.3">
      <c r="P174" s="122"/>
      <c r="U174" s="21"/>
    </row>
    <row r="175" spans="16:21" x14ac:dyDescent="0.3">
      <c r="P175" s="122"/>
      <c r="U175" s="21"/>
    </row>
    <row r="176" spans="16:21" x14ac:dyDescent="0.3">
      <c r="P176" s="122"/>
      <c r="U176" s="21"/>
    </row>
    <row r="177" spans="16:21" x14ac:dyDescent="0.3">
      <c r="P177" s="122"/>
      <c r="U177" s="21"/>
    </row>
    <row r="178" spans="16:21" x14ac:dyDescent="0.3">
      <c r="P178" s="122"/>
      <c r="U178" s="21"/>
    </row>
    <row r="179" spans="16:21" x14ac:dyDescent="0.3">
      <c r="P179" s="122"/>
      <c r="U179" s="21"/>
    </row>
    <row r="180" spans="16:21" x14ac:dyDescent="0.3">
      <c r="P180" s="122"/>
      <c r="U180" s="21"/>
    </row>
    <row r="181" spans="16:21" x14ac:dyDescent="0.3">
      <c r="P181" s="122"/>
      <c r="U181" s="21"/>
    </row>
    <row r="182" spans="16:21" x14ac:dyDescent="0.3">
      <c r="P182" s="122"/>
      <c r="U182" s="21"/>
    </row>
    <row r="183" spans="16:21" x14ac:dyDescent="0.3">
      <c r="P183" s="122"/>
      <c r="U183" s="21"/>
    </row>
    <row r="184" spans="16:21" x14ac:dyDescent="0.3">
      <c r="P184" s="122"/>
      <c r="U184" s="21"/>
    </row>
    <row r="185" spans="16:21" x14ac:dyDescent="0.3">
      <c r="P185" s="122"/>
      <c r="U185" s="21"/>
    </row>
    <row r="186" spans="16:21" x14ac:dyDescent="0.3">
      <c r="P186" s="122"/>
      <c r="U186" s="21"/>
    </row>
    <row r="187" spans="16:21" x14ac:dyDescent="0.3">
      <c r="P187" s="122"/>
      <c r="U187" s="21"/>
    </row>
    <row r="188" spans="16:21" x14ac:dyDescent="0.3">
      <c r="P188" s="122"/>
      <c r="U188" s="21"/>
    </row>
    <row r="189" spans="16:21" x14ac:dyDescent="0.3">
      <c r="P189" s="122"/>
      <c r="U189" s="21"/>
    </row>
    <row r="190" spans="16:21" x14ac:dyDescent="0.3">
      <c r="P190" s="122"/>
      <c r="U190" s="21"/>
    </row>
    <row r="191" spans="16:21" x14ac:dyDescent="0.3">
      <c r="P191" s="122"/>
      <c r="U191" s="21"/>
    </row>
    <row r="192" spans="16:21" x14ac:dyDescent="0.3">
      <c r="P192" s="122"/>
      <c r="U192" s="21"/>
    </row>
    <row r="193" spans="16:21" x14ac:dyDescent="0.3">
      <c r="P193" s="122"/>
      <c r="U193" s="21"/>
    </row>
    <row r="194" spans="16:21" x14ac:dyDescent="0.3">
      <c r="P194" s="122"/>
      <c r="U194" s="21"/>
    </row>
    <row r="195" spans="16:21" x14ac:dyDescent="0.3">
      <c r="P195" s="122"/>
      <c r="U195" s="21"/>
    </row>
    <row r="196" spans="16:21" x14ac:dyDescent="0.3">
      <c r="P196" s="122"/>
      <c r="U196" s="21"/>
    </row>
    <row r="197" spans="16:21" x14ac:dyDescent="0.3">
      <c r="P197" s="122"/>
      <c r="U197" s="21"/>
    </row>
    <row r="198" spans="16:21" x14ac:dyDescent="0.3">
      <c r="P198" s="122"/>
      <c r="U198" s="21"/>
    </row>
    <row r="199" spans="16:21" x14ac:dyDescent="0.3">
      <c r="P199" s="122"/>
      <c r="U199" s="21"/>
    </row>
    <row r="200" spans="16:21" x14ac:dyDescent="0.3">
      <c r="P200" s="122"/>
      <c r="U200" s="21"/>
    </row>
    <row r="201" spans="16:21" x14ac:dyDescent="0.3">
      <c r="P201" s="122"/>
      <c r="U201" s="21"/>
    </row>
    <row r="202" spans="16:21" x14ac:dyDescent="0.3">
      <c r="P202" s="122"/>
      <c r="U202" s="21"/>
    </row>
    <row r="203" spans="16:21" x14ac:dyDescent="0.3">
      <c r="P203" s="122"/>
      <c r="U203" s="21"/>
    </row>
    <row r="204" spans="16:21" x14ac:dyDescent="0.3">
      <c r="P204" s="122"/>
      <c r="U204" s="21"/>
    </row>
    <row r="205" spans="16:21" x14ac:dyDescent="0.3">
      <c r="P205" s="122"/>
      <c r="U205" s="21"/>
    </row>
    <row r="206" spans="16:21" x14ac:dyDescent="0.3">
      <c r="P206" s="122"/>
      <c r="U206" s="21"/>
    </row>
    <row r="207" spans="16:21" x14ac:dyDescent="0.3">
      <c r="P207" s="122"/>
      <c r="U207" s="21"/>
    </row>
    <row r="208" spans="16:21" x14ac:dyDescent="0.3">
      <c r="P208" s="122"/>
      <c r="U208" s="21"/>
    </row>
    <row r="209" spans="16:21" x14ac:dyDescent="0.3">
      <c r="P209" s="122"/>
      <c r="U209" s="21"/>
    </row>
    <row r="210" spans="16:21" x14ac:dyDescent="0.3">
      <c r="P210" s="122"/>
      <c r="U210" s="21"/>
    </row>
    <row r="211" spans="16:21" x14ac:dyDescent="0.3">
      <c r="P211" s="122"/>
      <c r="U211" s="21"/>
    </row>
    <row r="212" spans="16:21" x14ac:dyDescent="0.3">
      <c r="P212" s="122"/>
      <c r="U212" s="21"/>
    </row>
    <row r="213" spans="16:21" x14ac:dyDescent="0.3">
      <c r="P213" s="122"/>
      <c r="U213" s="21"/>
    </row>
    <row r="214" spans="16:21" x14ac:dyDescent="0.3">
      <c r="P214" s="122"/>
      <c r="U214" s="21"/>
    </row>
    <row r="215" spans="16:21" x14ac:dyDescent="0.3">
      <c r="P215" s="122"/>
      <c r="U215" s="21"/>
    </row>
    <row r="216" spans="16:21" x14ac:dyDescent="0.3">
      <c r="P216" s="122"/>
      <c r="U216" s="21"/>
    </row>
    <row r="217" spans="16:21" x14ac:dyDescent="0.3">
      <c r="P217" s="122"/>
      <c r="U217" s="21"/>
    </row>
    <row r="218" spans="16:21" x14ac:dyDescent="0.3">
      <c r="P218" s="122"/>
      <c r="U218" s="21"/>
    </row>
    <row r="219" spans="16:21" x14ac:dyDescent="0.3">
      <c r="P219" s="122"/>
      <c r="U219" s="21"/>
    </row>
    <row r="220" spans="16:21" x14ac:dyDescent="0.3">
      <c r="P220" s="122"/>
      <c r="U220" s="21"/>
    </row>
    <row r="221" spans="16:21" x14ac:dyDescent="0.3">
      <c r="P221" s="122"/>
      <c r="U221" s="21"/>
    </row>
    <row r="222" spans="16:21" x14ac:dyDescent="0.3">
      <c r="P222" s="122"/>
      <c r="U222" s="21"/>
    </row>
    <row r="223" spans="16:21" x14ac:dyDescent="0.3">
      <c r="P223" s="122"/>
      <c r="U223" s="21"/>
    </row>
    <row r="224" spans="16:21" x14ac:dyDescent="0.3">
      <c r="P224" s="122"/>
      <c r="U224" s="21"/>
    </row>
    <row r="225" spans="16:21" x14ac:dyDescent="0.3">
      <c r="P225" s="122"/>
      <c r="U225" s="21"/>
    </row>
    <row r="226" spans="16:21" x14ac:dyDescent="0.3">
      <c r="P226" s="122"/>
      <c r="U226" s="21"/>
    </row>
    <row r="227" spans="16:21" x14ac:dyDescent="0.3">
      <c r="P227" s="122"/>
      <c r="U227" s="21"/>
    </row>
    <row r="228" spans="16:21" x14ac:dyDescent="0.3">
      <c r="P228" s="122"/>
      <c r="U228" s="21"/>
    </row>
    <row r="229" spans="16:21" x14ac:dyDescent="0.3">
      <c r="P229" s="122"/>
      <c r="U229" s="21"/>
    </row>
    <row r="230" spans="16:21" x14ac:dyDescent="0.3">
      <c r="P230" s="122"/>
      <c r="U230" s="21"/>
    </row>
    <row r="231" spans="16:21" x14ac:dyDescent="0.3">
      <c r="P231" s="122"/>
      <c r="U231" s="21"/>
    </row>
    <row r="232" spans="16:21" x14ac:dyDescent="0.3">
      <c r="P232" s="122"/>
      <c r="U232" s="21"/>
    </row>
    <row r="233" spans="16:21" x14ac:dyDescent="0.3">
      <c r="P233" s="122"/>
      <c r="U233" s="21"/>
    </row>
    <row r="234" spans="16:21" x14ac:dyDescent="0.3">
      <c r="P234" s="122"/>
      <c r="U234" s="21"/>
    </row>
    <row r="235" spans="16:21" x14ac:dyDescent="0.3">
      <c r="P235" s="122"/>
      <c r="U235" s="21"/>
    </row>
    <row r="236" spans="16:21" x14ac:dyDescent="0.3">
      <c r="P236" s="122"/>
      <c r="U236" s="21"/>
    </row>
    <row r="237" spans="16:21" x14ac:dyDescent="0.3">
      <c r="P237" s="122"/>
      <c r="U237" s="21"/>
    </row>
    <row r="238" spans="16:21" x14ac:dyDescent="0.3">
      <c r="P238" s="122"/>
      <c r="U238" s="21"/>
    </row>
    <row r="239" spans="16:21" x14ac:dyDescent="0.3">
      <c r="P239" s="122"/>
      <c r="U239" s="21"/>
    </row>
    <row r="240" spans="16:21" x14ac:dyDescent="0.3">
      <c r="P240" s="122"/>
      <c r="U240" s="21"/>
    </row>
    <row r="241" spans="16:21" x14ac:dyDescent="0.3">
      <c r="P241" s="122"/>
      <c r="U241" s="21"/>
    </row>
    <row r="242" spans="16:21" x14ac:dyDescent="0.3">
      <c r="P242" s="122"/>
      <c r="U242" s="21"/>
    </row>
    <row r="243" spans="16:21" x14ac:dyDescent="0.3">
      <c r="P243" s="122"/>
      <c r="U243" s="21"/>
    </row>
    <row r="244" spans="16:21" x14ac:dyDescent="0.3">
      <c r="P244" s="122"/>
      <c r="U244" s="21"/>
    </row>
    <row r="245" spans="16:21" x14ac:dyDescent="0.3">
      <c r="P245" s="122"/>
      <c r="U245" s="21"/>
    </row>
    <row r="246" spans="16:21" x14ac:dyDescent="0.3">
      <c r="P246" s="122"/>
      <c r="U246" s="21"/>
    </row>
    <row r="247" spans="16:21" x14ac:dyDescent="0.3">
      <c r="P247" s="122"/>
      <c r="U247" s="21"/>
    </row>
    <row r="248" spans="16:21" x14ac:dyDescent="0.3">
      <c r="P248" s="122"/>
      <c r="U248" s="21"/>
    </row>
    <row r="249" spans="16:21" x14ac:dyDescent="0.3">
      <c r="P249" s="122"/>
      <c r="U249" s="21"/>
    </row>
    <row r="250" spans="16:21" x14ac:dyDescent="0.3">
      <c r="P250" s="122"/>
      <c r="U250" s="21"/>
    </row>
    <row r="251" spans="16:21" x14ac:dyDescent="0.3">
      <c r="P251" s="122"/>
      <c r="U251" s="21"/>
    </row>
    <row r="252" spans="16:21" x14ac:dyDescent="0.3">
      <c r="P252" s="122"/>
      <c r="U252" s="21"/>
    </row>
    <row r="253" spans="16:21" x14ac:dyDescent="0.3">
      <c r="P253" s="122"/>
      <c r="U253" s="21"/>
    </row>
    <row r="254" spans="16:21" x14ac:dyDescent="0.3">
      <c r="P254" s="122"/>
      <c r="U254" s="21"/>
    </row>
    <row r="255" spans="16:21" x14ac:dyDescent="0.3">
      <c r="P255" s="122"/>
      <c r="U255" s="21"/>
    </row>
    <row r="256" spans="16:21" x14ac:dyDescent="0.3">
      <c r="P256" s="122"/>
      <c r="U256" s="21"/>
    </row>
    <row r="257" spans="16:21" x14ac:dyDescent="0.3">
      <c r="P257" s="122"/>
      <c r="U257" s="21"/>
    </row>
    <row r="258" spans="16:21" x14ac:dyDescent="0.3">
      <c r="P258" s="122"/>
      <c r="U258" s="21"/>
    </row>
    <row r="259" spans="16:21" x14ac:dyDescent="0.3">
      <c r="P259" s="122"/>
      <c r="U259" s="21"/>
    </row>
    <row r="260" spans="16:21" x14ac:dyDescent="0.3">
      <c r="P260" s="122"/>
      <c r="U260" s="21"/>
    </row>
    <row r="261" spans="16:21" x14ac:dyDescent="0.3">
      <c r="P261" s="122"/>
      <c r="U261" s="21"/>
    </row>
    <row r="262" spans="16:21" x14ac:dyDescent="0.3">
      <c r="P262" s="122"/>
      <c r="U262" s="21"/>
    </row>
    <row r="263" spans="16:21" x14ac:dyDescent="0.3">
      <c r="P263" s="122"/>
      <c r="U263" s="21"/>
    </row>
    <row r="264" spans="16:21" x14ac:dyDescent="0.3">
      <c r="P264" s="122"/>
      <c r="U264" s="21"/>
    </row>
    <row r="265" spans="16:21" x14ac:dyDescent="0.3">
      <c r="P265" s="122"/>
      <c r="U265" s="21"/>
    </row>
    <row r="266" spans="16:21" x14ac:dyDescent="0.3">
      <c r="P266" s="122"/>
      <c r="U266" s="21"/>
    </row>
    <row r="267" spans="16:21" x14ac:dyDescent="0.3">
      <c r="P267" s="122"/>
      <c r="U267" s="21"/>
    </row>
    <row r="268" spans="16:21" x14ac:dyDescent="0.3">
      <c r="P268" s="122"/>
      <c r="U268" s="21"/>
    </row>
    <row r="269" spans="16:21" x14ac:dyDescent="0.3">
      <c r="P269" s="122"/>
      <c r="U269" s="21"/>
    </row>
    <row r="270" spans="16:21" x14ac:dyDescent="0.3">
      <c r="P270" s="122"/>
      <c r="U270" s="21"/>
    </row>
    <row r="271" spans="16:21" x14ac:dyDescent="0.3">
      <c r="P271" s="122"/>
      <c r="U271" s="21"/>
    </row>
    <row r="272" spans="16:21" x14ac:dyDescent="0.3">
      <c r="P272" s="122"/>
      <c r="U272" s="21"/>
    </row>
    <row r="273" spans="16:21" x14ac:dyDescent="0.3">
      <c r="P273" s="122"/>
      <c r="U273" s="21"/>
    </row>
    <row r="274" spans="16:21" x14ac:dyDescent="0.3">
      <c r="P274" s="122"/>
      <c r="U274" s="21"/>
    </row>
    <row r="275" spans="16:21" x14ac:dyDescent="0.3">
      <c r="P275" s="122"/>
      <c r="U275" s="21"/>
    </row>
    <row r="276" spans="16:21" x14ac:dyDescent="0.3">
      <c r="P276" s="122"/>
      <c r="U276" s="21"/>
    </row>
    <row r="277" spans="16:21" x14ac:dyDescent="0.3">
      <c r="P277" s="122"/>
      <c r="U277" s="21"/>
    </row>
    <row r="278" spans="16:21" x14ac:dyDescent="0.3">
      <c r="P278" s="122"/>
      <c r="U278" s="21"/>
    </row>
    <row r="279" spans="16:21" x14ac:dyDescent="0.3">
      <c r="P279" s="122"/>
      <c r="U279" s="21"/>
    </row>
    <row r="280" spans="16:21" x14ac:dyDescent="0.3">
      <c r="P280" s="122"/>
      <c r="U280" s="21"/>
    </row>
    <row r="281" spans="16:21" x14ac:dyDescent="0.3">
      <c r="P281" s="122"/>
      <c r="U281" s="21"/>
    </row>
    <row r="282" spans="16:21" x14ac:dyDescent="0.3">
      <c r="P282" s="122"/>
      <c r="U282" s="21"/>
    </row>
    <row r="283" spans="16:21" x14ac:dyDescent="0.3">
      <c r="P283" s="122"/>
      <c r="U283" s="21"/>
    </row>
    <row r="284" spans="16:21" x14ac:dyDescent="0.3">
      <c r="P284" s="122"/>
      <c r="U284" s="21"/>
    </row>
    <row r="285" spans="16:21" x14ac:dyDescent="0.3">
      <c r="P285" s="122"/>
      <c r="U285" s="21"/>
    </row>
    <row r="286" spans="16:21" x14ac:dyDescent="0.3">
      <c r="P286" s="122"/>
      <c r="U286" s="21"/>
    </row>
    <row r="287" spans="16:21" x14ac:dyDescent="0.3">
      <c r="P287" s="122"/>
      <c r="U287" s="21"/>
    </row>
    <row r="288" spans="16:21" x14ac:dyDescent="0.3">
      <c r="P288" s="122"/>
      <c r="U288" s="21"/>
    </row>
    <row r="289" spans="16:21" x14ac:dyDescent="0.3">
      <c r="P289" s="122"/>
      <c r="U289" s="21"/>
    </row>
    <row r="290" spans="16:21" x14ac:dyDescent="0.3">
      <c r="P290" s="122"/>
      <c r="U290" s="21"/>
    </row>
    <row r="291" spans="16:21" x14ac:dyDescent="0.3">
      <c r="P291" s="122"/>
      <c r="U291" s="21"/>
    </row>
    <row r="292" spans="16:21" x14ac:dyDescent="0.3">
      <c r="P292" s="122"/>
      <c r="U292" s="21"/>
    </row>
    <row r="293" spans="16:21" x14ac:dyDescent="0.3">
      <c r="P293" s="122"/>
      <c r="U293" s="21"/>
    </row>
    <row r="294" spans="16:21" x14ac:dyDescent="0.3">
      <c r="P294" s="122"/>
      <c r="U294" s="21"/>
    </row>
    <row r="295" spans="16:21" x14ac:dyDescent="0.3">
      <c r="P295" s="122"/>
      <c r="U295" s="21"/>
    </row>
    <row r="296" spans="16:21" x14ac:dyDescent="0.3">
      <c r="P296" s="122"/>
      <c r="U296" s="21"/>
    </row>
    <row r="297" spans="16:21" x14ac:dyDescent="0.3">
      <c r="P297" s="122"/>
      <c r="U297" s="21"/>
    </row>
    <row r="298" spans="16:21" x14ac:dyDescent="0.3">
      <c r="P298" s="122"/>
      <c r="U298" s="21"/>
    </row>
    <row r="299" spans="16:21" x14ac:dyDescent="0.3">
      <c r="P299" s="122"/>
      <c r="U299" s="21"/>
    </row>
    <row r="300" spans="16:21" x14ac:dyDescent="0.3">
      <c r="P300" s="122"/>
      <c r="U300" s="21"/>
    </row>
    <row r="301" spans="16:21" x14ac:dyDescent="0.3">
      <c r="P301" s="122"/>
      <c r="U301" s="21"/>
    </row>
    <row r="302" spans="16:21" x14ac:dyDescent="0.3">
      <c r="P302" s="122"/>
      <c r="U302" s="21"/>
    </row>
    <row r="303" spans="16:21" x14ac:dyDescent="0.3">
      <c r="P303" s="122"/>
      <c r="U303" s="21"/>
    </row>
    <row r="304" spans="16:21" x14ac:dyDescent="0.3">
      <c r="P304" s="122"/>
      <c r="U304" s="21"/>
    </row>
    <row r="305" spans="16:21" x14ac:dyDescent="0.3">
      <c r="P305" s="122"/>
      <c r="U305" s="21"/>
    </row>
    <row r="306" spans="16:21" x14ac:dyDescent="0.3">
      <c r="P306" s="122"/>
      <c r="U306" s="21"/>
    </row>
    <row r="307" spans="16:21" x14ac:dyDescent="0.3">
      <c r="P307" s="122"/>
      <c r="U307" s="21"/>
    </row>
    <row r="308" spans="16:21" x14ac:dyDescent="0.3">
      <c r="P308" s="122"/>
      <c r="U308" s="21"/>
    </row>
    <row r="309" spans="16:21" x14ac:dyDescent="0.3">
      <c r="P309" s="122"/>
      <c r="U309" s="21"/>
    </row>
    <row r="310" spans="16:21" x14ac:dyDescent="0.3">
      <c r="P310" s="122"/>
      <c r="U310" s="21"/>
    </row>
    <row r="311" spans="16:21" x14ac:dyDescent="0.3">
      <c r="P311" s="122"/>
      <c r="U311" s="21"/>
    </row>
    <row r="312" spans="16:21" x14ac:dyDescent="0.3">
      <c r="P312" s="122"/>
      <c r="U312" s="21"/>
    </row>
    <row r="313" spans="16:21" x14ac:dyDescent="0.3">
      <c r="P313" s="122"/>
      <c r="U313" s="21"/>
    </row>
    <row r="314" spans="16:21" x14ac:dyDescent="0.3">
      <c r="P314" s="122"/>
      <c r="U314" s="21"/>
    </row>
    <row r="315" spans="16:21" x14ac:dyDescent="0.3">
      <c r="P315" s="122"/>
      <c r="U315" s="21"/>
    </row>
    <row r="316" spans="16:21" x14ac:dyDescent="0.3">
      <c r="P316" s="122"/>
      <c r="U316" s="21"/>
    </row>
    <row r="317" spans="16:21" x14ac:dyDescent="0.3">
      <c r="P317" s="122"/>
      <c r="U317" s="21"/>
    </row>
    <row r="318" spans="16:21" x14ac:dyDescent="0.3">
      <c r="P318" s="122"/>
      <c r="U318" s="21"/>
    </row>
    <row r="319" spans="16:21" x14ac:dyDescent="0.3">
      <c r="P319" s="122"/>
      <c r="U319" s="21"/>
    </row>
    <row r="320" spans="16:21" x14ac:dyDescent="0.3">
      <c r="P320" s="122"/>
      <c r="U320" s="21"/>
    </row>
    <row r="321" spans="16:21" x14ac:dyDescent="0.3">
      <c r="P321" s="122"/>
      <c r="U321" s="21"/>
    </row>
    <row r="322" spans="16:21" x14ac:dyDescent="0.3">
      <c r="P322" s="122"/>
      <c r="U322" s="21"/>
    </row>
    <row r="323" spans="16:21" x14ac:dyDescent="0.3">
      <c r="P323" s="122"/>
      <c r="U323" s="21"/>
    </row>
    <row r="324" spans="16:21" x14ac:dyDescent="0.3">
      <c r="P324" s="122"/>
      <c r="U324" s="21"/>
    </row>
    <row r="325" spans="16:21" x14ac:dyDescent="0.3">
      <c r="P325" s="122"/>
      <c r="U325" s="21"/>
    </row>
    <row r="326" spans="16:21" x14ac:dyDescent="0.3">
      <c r="P326" s="122"/>
      <c r="U326" s="21"/>
    </row>
    <row r="327" spans="16:21" x14ac:dyDescent="0.3">
      <c r="P327" s="122"/>
      <c r="U327" s="21"/>
    </row>
    <row r="328" spans="16:21" x14ac:dyDescent="0.3">
      <c r="P328" s="122"/>
      <c r="U328" s="21"/>
    </row>
    <row r="329" spans="16:21" x14ac:dyDescent="0.3">
      <c r="P329" s="122"/>
      <c r="U329" s="21"/>
    </row>
    <row r="330" spans="16:21" x14ac:dyDescent="0.3">
      <c r="P330" s="122"/>
      <c r="U330" s="21"/>
    </row>
    <row r="331" spans="16:21" x14ac:dyDescent="0.3">
      <c r="P331" s="122"/>
      <c r="U331" s="21"/>
    </row>
    <row r="332" spans="16:21" x14ac:dyDescent="0.3">
      <c r="P332" s="122"/>
      <c r="U332" s="21"/>
    </row>
    <row r="333" spans="16:21" x14ac:dyDescent="0.3">
      <c r="P333" s="122"/>
      <c r="U333" s="21"/>
    </row>
  </sheetData>
  <sheetProtection insertRows="0" deleteRows="0"/>
  <autoFilter ref="A9:B153" xr:uid="{00000000-0009-0000-0000-000004000000}"/>
  <mergeCells count="6">
    <mergeCell ref="L4:M4"/>
    <mergeCell ref="L5:M5"/>
    <mergeCell ref="L6:M6"/>
    <mergeCell ref="D4:E4"/>
    <mergeCell ref="D5:E5"/>
    <mergeCell ref="D6:E6"/>
  </mergeCells>
  <pageMargins left="0.39370078740157483" right="0.39370078740157483" top="0.19685039370078741" bottom="0.39370078740157483" header="0.31496062992125984" footer="0.31496062992125984"/>
  <pageSetup paperSize="9" scale="68" fitToHeight="0" orientation="landscape" r:id="rId1"/>
  <rowBreaks count="2" manualBreakCount="2">
    <brk id="44" max="21" man="1"/>
    <brk id="97" max="21" man="1"/>
  </rowBreaks>
  <ignoredErrors>
    <ignoredError sqref="F17 J17 N17 R17 F24" formula="1"/>
  </ignoredErrors>
  <drawing r:id="rId2"/>
  <extLst>
    <ext xmlns:x14="http://schemas.microsoft.com/office/spreadsheetml/2009/9/main" uri="{78C0D931-6437-407d-A8EE-F0AAD7539E65}">
      <x14:conditionalFormattings>
        <x14:conditionalFormatting xmlns:xm="http://schemas.microsoft.com/office/excel/2006/main">
          <x14:cfRule type="iconSet" priority="7" id="{AAA7305D-D57B-4008-A32D-A7EC268B31DC}">
            <x14:iconSet showValue="0" custom="1">
              <x14:cfvo type="percent">
                <xm:f>0</xm:f>
              </x14:cfvo>
              <x14:cfvo type="num">
                <xm:f>-0.2</xm:f>
              </x14:cfvo>
              <x14:cfvo type="num">
                <xm:f>0</xm:f>
              </x14:cfvo>
              <x14:cfIcon iconSet="3TrafficLights1" iconId="1"/>
              <x14:cfIcon iconSet="3TrafficLights1" iconId="2"/>
              <x14:cfIcon iconSet="3TrafficLights1" iconId="0"/>
            </x14:iconSet>
          </x14:cfRule>
          <xm:sqref>P4:P6</xm:sqref>
        </x14:conditionalFormatting>
        <x14:conditionalFormatting xmlns:xm="http://schemas.microsoft.com/office/excel/2006/main">
          <x14:cfRule type="iconSet" priority="17" id="{2D519548-FBCC-4F72-9853-B445FEFE4505}">
            <x14:iconSet showValue="0" custom="1">
              <x14:cfvo type="percent">
                <xm:f>0</xm:f>
              </x14:cfvo>
              <x14:cfvo type="num">
                <xm:f>-0.2</xm:f>
              </x14:cfvo>
              <x14:cfvo type="num" gte="0">
                <xm:f>0</xm:f>
              </x14:cfvo>
              <x14:cfIcon iconSet="3TrafficLights1" iconId="1"/>
              <x14:cfIcon iconSet="3TrafficLights1" iconId="2"/>
              <x14:cfIcon iconSet="3TrafficLights1" iconId="0"/>
            </x14:iconSet>
          </x14:cfRule>
          <xm:sqref>F1:F122 J1:J122 N1:N122 R1:R122 V1:V153 V156:V1048576 R156:R1048576 N156:N1048576 J156:J1048576 F156:F1048576 R146:R153 N146:N153 J146:J153 F146:F153 R140:R143 N140:N143 J140:J143 F140:F143 R131:R137 N131:N137 J131:J137 F131:F137 R125:R128 N125:N128 J125:J128 F125:F128</xm:sqref>
        </x14:conditionalFormatting>
        <x14:conditionalFormatting xmlns:xm="http://schemas.microsoft.com/office/excel/2006/main">
          <x14:cfRule type="iconSet" priority="6" id="{B5DDF45C-49CB-4EC5-9FF0-1D9F745F771C}">
            <x14:iconSet showValue="0" custom="1">
              <x14:cfvo type="percent">
                <xm:f>0</xm:f>
              </x14:cfvo>
              <x14:cfvo type="num">
                <xm:f>-0.2</xm:f>
              </x14:cfvo>
              <x14:cfvo type="num" gte="0">
                <xm:f>0</xm:f>
              </x14:cfvo>
              <x14:cfIcon iconSet="3TrafficLights1" iconId="1"/>
              <x14:cfIcon iconSet="3TrafficLights1" iconId="2"/>
              <x14:cfIcon iconSet="3TrafficLights1" iconId="0"/>
            </x14:iconSet>
          </x14:cfRule>
          <xm:sqref>F154 J154 N154 R154 V154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6"/>
  <sheetViews>
    <sheetView topLeftCell="A24" zoomScaleNormal="100" workbookViewId="0">
      <selection activeCell="G22" sqref="G22"/>
    </sheetView>
  </sheetViews>
  <sheetFormatPr defaultColWidth="11" defaultRowHeight="14" x14ac:dyDescent="0.3"/>
  <cols>
    <col min="1" max="1" width="9.58203125" style="200" customWidth="1"/>
    <col min="2" max="2" width="33.5" style="21" customWidth="1"/>
    <col min="3" max="3" width="20.08203125" style="21" customWidth="1"/>
    <col min="4" max="4" width="16.58203125" style="21" customWidth="1"/>
    <col min="5" max="5" width="15.08203125" style="21" customWidth="1"/>
    <col min="6" max="6" width="2.58203125" style="21" customWidth="1"/>
    <col min="7" max="12" width="17.08203125" style="21" customWidth="1"/>
    <col min="13" max="16384" width="11" style="21"/>
  </cols>
  <sheetData>
    <row r="1" spans="1:12" x14ac:dyDescent="0.3">
      <c r="A1" s="367"/>
      <c r="B1" s="194"/>
      <c r="C1" s="194"/>
      <c r="D1" s="20"/>
      <c r="E1" s="20"/>
      <c r="F1" s="20"/>
      <c r="G1" s="20"/>
      <c r="H1" s="20"/>
      <c r="I1" s="20"/>
      <c r="J1" s="20"/>
      <c r="K1" s="20"/>
      <c r="L1" s="20"/>
    </row>
    <row r="2" spans="1:12" ht="18" x14ac:dyDescent="0.4">
      <c r="A2" s="367"/>
      <c r="B2" s="194"/>
      <c r="C2" s="376" t="s">
        <v>209</v>
      </c>
      <c r="D2" s="97"/>
      <c r="E2" s="20"/>
      <c r="F2" s="20"/>
      <c r="G2" s="20"/>
      <c r="H2" s="20"/>
      <c r="I2" s="20"/>
      <c r="J2" s="20"/>
      <c r="K2" s="20"/>
      <c r="L2" s="20"/>
    </row>
    <row r="3" spans="1:12" x14ac:dyDescent="0.3">
      <c r="A3" s="367"/>
      <c r="B3" s="194"/>
      <c r="C3" s="194"/>
      <c r="E3" s="22"/>
      <c r="F3" s="20"/>
      <c r="G3" s="20"/>
      <c r="H3" s="20"/>
      <c r="I3" s="20"/>
      <c r="J3" s="20"/>
      <c r="K3" s="20"/>
      <c r="L3" s="20"/>
    </row>
    <row r="4" spans="1:12" x14ac:dyDescent="0.3">
      <c r="A4" s="367"/>
      <c r="B4" s="194"/>
      <c r="C4" s="377" t="s">
        <v>23</v>
      </c>
      <c r="D4" s="603">
        <f>'Project information'!B9</f>
        <v>0</v>
      </c>
      <c r="E4" s="607"/>
      <c r="F4" s="22"/>
      <c r="G4" s="195" t="s">
        <v>280</v>
      </c>
      <c r="H4" s="20"/>
      <c r="I4" s="600">
        <f>'Project information'!B11</f>
        <v>0</v>
      </c>
      <c r="J4" s="601"/>
      <c r="K4" s="122"/>
      <c r="L4" s="122"/>
    </row>
    <row r="5" spans="1:12" x14ac:dyDescent="0.3">
      <c r="A5" s="367"/>
      <c r="B5" s="194"/>
      <c r="C5" s="377" t="s">
        <v>25</v>
      </c>
      <c r="D5" s="605">
        <f>'Project information'!B8</f>
        <v>0</v>
      </c>
      <c r="E5" s="608"/>
      <c r="F5" s="22"/>
      <c r="G5" s="195" t="s">
        <v>26</v>
      </c>
      <c r="H5" s="20"/>
      <c r="I5" s="600">
        <f>'Project information'!B18</f>
        <v>0</v>
      </c>
      <c r="J5" s="601"/>
      <c r="K5" s="122"/>
      <c r="L5" s="122"/>
    </row>
    <row r="6" spans="1:12" x14ac:dyDescent="0.3">
      <c r="A6" s="367"/>
      <c r="B6" s="194"/>
      <c r="C6" s="377" t="s">
        <v>155</v>
      </c>
      <c r="D6" s="603">
        <f>'Project information'!B10</f>
        <v>0</v>
      </c>
      <c r="E6" s="607"/>
      <c r="F6" s="20"/>
      <c r="G6" s="195" t="s">
        <v>124</v>
      </c>
      <c r="H6" s="20"/>
      <c r="I6" s="602">
        <f>'Project information'!B16</f>
        <v>0</v>
      </c>
      <c r="J6" s="601"/>
      <c r="K6" s="121"/>
      <c r="L6" s="121"/>
    </row>
    <row r="7" spans="1:12" x14ac:dyDescent="0.3">
      <c r="A7" s="367"/>
      <c r="B7" s="81"/>
      <c r="C7" s="81"/>
      <c r="D7" s="81"/>
      <c r="E7" s="81"/>
      <c r="F7" s="20"/>
      <c r="G7" s="20"/>
      <c r="H7" s="20"/>
      <c r="I7" s="20"/>
      <c r="J7" s="20"/>
      <c r="K7" s="20"/>
      <c r="L7" s="20"/>
    </row>
    <row r="8" spans="1:12" x14ac:dyDescent="0.3">
      <c r="A8" s="199"/>
      <c r="B8" s="81"/>
      <c r="C8" s="81"/>
      <c r="D8" s="81"/>
      <c r="E8" s="81"/>
      <c r="F8" s="20"/>
      <c r="G8" s="20"/>
      <c r="H8" s="20"/>
      <c r="I8" s="20"/>
      <c r="J8" s="20"/>
      <c r="K8" s="20"/>
      <c r="L8" s="20"/>
    </row>
    <row r="9" spans="1:12" ht="15.5" x14ac:dyDescent="0.3">
      <c r="A9" s="203" t="s">
        <v>144</v>
      </c>
      <c r="B9" s="198"/>
      <c r="C9" s="198"/>
      <c r="D9" s="198"/>
      <c r="E9" s="204"/>
      <c r="F9" s="198"/>
      <c r="G9" s="106" t="s">
        <v>27</v>
      </c>
      <c r="H9" s="106" t="s">
        <v>28</v>
      </c>
      <c r="I9" s="106" t="s">
        <v>29</v>
      </c>
      <c r="J9" s="106" t="s">
        <v>30</v>
      </c>
      <c r="K9" s="132" t="s">
        <v>0</v>
      </c>
      <c r="L9" s="133"/>
    </row>
    <row r="10" spans="1:12" x14ac:dyDescent="0.3">
      <c r="A10" s="240"/>
      <c r="B10" s="241"/>
      <c r="C10" s="242"/>
      <c r="D10" s="242"/>
      <c r="E10" s="101"/>
      <c r="F10" s="101"/>
      <c r="G10" s="132" t="s">
        <v>1</v>
      </c>
      <c r="H10" s="105" t="s">
        <v>1</v>
      </c>
      <c r="I10" s="105" t="s">
        <v>1</v>
      </c>
      <c r="J10" s="105" t="s">
        <v>1</v>
      </c>
      <c r="K10" s="132" t="s">
        <v>1</v>
      </c>
      <c r="L10" s="243" t="s">
        <v>15</v>
      </c>
    </row>
    <row r="11" spans="1:12" x14ac:dyDescent="0.3">
      <c r="A11" s="218"/>
      <c r="B11" s="155"/>
      <c r="C11" s="155"/>
      <c r="D11" s="155"/>
      <c r="E11" s="155"/>
      <c r="F11" s="155"/>
      <c r="G11" s="211"/>
      <c r="H11" s="205"/>
      <c r="I11" s="205"/>
      <c r="J11" s="205"/>
      <c r="K11" s="211"/>
      <c r="L11" s="236"/>
    </row>
    <row r="12" spans="1:12" ht="15.5" x14ac:dyDescent="0.3">
      <c r="A12" s="244" t="s">
        <v>114</v>
      </c>
      <c r="B12" s="126"/>
      <c r="C12" s="127"/>
      <c r="D12" s="127"/>
      <c r="E12" s="128"/>
      <c r="F12" s="156"/>
      <c r="G12" s="147">
        <f>'SOR Budget Coordination funds'!I120</f>
        <v>0</v>
      </c>
      <c r="H12" s="206">
        <f>'SOR Budget Coordination funds'!K120</f>
        <v>0</v>
      </c>
      <c r="I12" s="206">
        <f>'SOR Budget Coordination funds'!M120</f>
        <v>0</v>
      </c>
      <c r="J12" s="206">
        <f>'SOR Budget Coordination funds'!O120</f>
        <v>0</v>
      </c>
      <c r="K12" s="147">
        <f>'SOR Budget Coordination funds'!P120</f>
        <v>0</v>
      </c>
      <c r="L12" s="237" t="str">
        <f>IFERROR(K12/$K$18,"")</f>
        <v/>
      </c>
    </row>
    <row r="13" spans="1:12" x14ac:dyDescent="0.3">
      <c r="A13" s="245" t="s">
        <v>113</v>
      </c>
      <c r="B13" s="153"/>
      <c r="C13" s="153"/>
      <c r="D13" s="153"/>
      <c r="E13" s="123"/>
      <c r="F13" s="88"/>
      <c r="G13" s="141" t="str">
        <f>IFERROR(G12/$K$12,"")</f>
        <v/>
      </c>
      <c r="H13" s="207" t="str">
        <f>IFERROR(H12/$K$12,"")</f>
        <v/>
      </c>
      <c r="I13" s="207" t="str">
        <f>IFERROR(I12/$K$12,"")</f>
        <v/>
      </c>
      <c r="J13" s="207" t="str">
        <f>IFERROR(J12/$K$12,"")</f>
        <v/>
      </c>
      <c r="K13" s="141" t="str">
        <f>IFERROR(K12/$K$12,"")</f>
        <v/>
      </c>
      <c r="L13" s="238"/>
    </row>
    <row r="14" spans="1:12" s="194" customFormat="1" x14ac:dyDescent="0.3">
      <c r="A14" s="246"/>
      <c r="B14" s="193"/>
      <c r="C14" s="193"/>
      <c r="D14" s="193"/>
      <c r="E14" s="201"/>
      <c r="F14" s="202"/>
      <c r="G14" s="165"/>
      <c r="H14" s="208"/>
      <c r="I14" s="208"/>
      <c r="J14" s="208"/>
      <c r="K14" s="165"/>
      <c r="L14" s="239"/>
    </row>
    <row r="15" spans="1:12" s="1" customFormat="1" ht="15.5" x14ac:dyDescent="0.35">
      <c r="A15" s="247" t="s">
        <v>125</v>
      </c>
      <c r="B15" s="148"/>
      <c r="C15" s="149"/>
      <c r="D15" s="149"/>
      <c r="E15" s="151"/>
      <c r="F15" s="152"/>
      <c r="G15" s="147">
        <f>+'SOR Budget Project funds'!I42</f>
        <v>0</v>
      </c>
      <c r="H15" s="206">
        <f>+'SOR Budget Project funds'!K42</f>
        <v>0</v>
      </c>
      <c r="I15" s="206">
        <f>+'SOR Budget Project funds'!M42</f>
        <v>0</v>
      </c>
      <c r="J15" s="206">
        <f>+'SOR Budget Project funds'!O42</f>
        <v>0</v>
      </c>
      <c r="K15" s="147">
        <f>+'SOR Budget Project funds'!P42</f>
        <v>0</v>
      </c>
      <c r="L15" s="237" t="str">
        <f>IFERROR(K15/$K$18,"")</f>
        <v/>
      </c>
    </row>
    <row r="16" spans="1:12" x14ac:dyDescent="0.3">
      <c r="A16" s="245" t="s">
        <v>113</v>
      </c>
      <c r="B16" s="153"/>
      <c r="C16" s="153"/>
      <c r="D16" s="153"/>
      <c r="E16" s="123"/>
      <c r="F16" s="88"/>
      <c r="G16" s="225" t="str">
        <f>IFERROR(G15/$K$15,"")</f>
        <v/>
      </c>
      <c r="H16" s="209" t="str">
        <f>IFERROR(H15/$K$15,"")</f>
        <v/>
      </c>
      <c r="I16" s="209" t="str">
        <f>IFERROR(I15/$K$15,"")</f>
        <v/>
      </c>
      <c r="J16" s="209" t="str">
        <f>IFERROR(J15/$K$15,"")</f>
        <v/>
      </c>
      <c r="K16" s="141" t="str">
        <f>IFERROR(K15/$K$15,"")</f>
        <v/>
      </c>
      <c r="L16" s="238"/>
    </row>
    <row r="17" spans="1:12" x14ac:dyDescent="0.3">
      <c r="A17" s="218"/>
      <c r="B17" s="155"/>
      <c r="C17" s="155"/>
      <c r="D17" s="155"/>
      <c r="E17" s="155"/>
      <c r="F17" s="155"/>
      <c r="G17" s="211"/>
      <c r="H17" s="205"/>
      <c r="I17" s="205"/>
      <c r="J17" s="205"/>
      <c r="K17" s="211"/>
      <c r="L17" s="236"/>
    </row>
    <row r="18" spans="1:12" ht="15.5" x14ac:dyDescent="0.3">
      <c r="A18" s="244" t="s">
        <v>136</v>
      </c>
      <c r="B18" s="126"/>
      <c r="C18" s="127"/>
      <c r="D18" s="127"/>
      <c r="E18" s="128"/>
      <c r="F18" s="156"/>
      <c r="G18" s="147">
        <f>+G15+G12</f>
        <v>0</v>
      </c>
      <c r="H18" s="206">
        <f>+H15+H12</f>
        <v>0</v>
      </c>
      <c r="I18" s="206">
        <f>+I15+I12</f>
        <v>0</v>
      </c>
      <c r="J18" s="206">
        <f>+J15+J12</f>
        <v>0</v>
      </c>
      <c r="K18" s="147">
        <f>+K15+K12</f>
        <v>0</v>
      </c>
      <c r="L18" s="237" t="str">
        <f>IFERROR(K18/$K$18,"")</f>
        <v/>
      </c>
    </row>
    <row r="19" spans="1:12" x14ac:dyDescent="0.3">
      <c r="A19" s="248"/>
      <c r="B19" s="157"/>
      <c r="C19" s="157"/>
      <c r="D19" s="157"/>
      <c r="E19" s="158"/>
      <c r="F19" s="159"/>
      <c r="G19" s="141" t="str">
        <f>IFERROR(G18/$K$18,"")</f>
        <v/>
      </c>
      <c r="H19" s="207" t="str">
        <f>IFERROR(H18/$K$18,"")</f>
        <v/>
      </c>
      <c r="I19" s="207" t="str">
        <f>IFERROR(I18/$K$18,"")</f>
        <v/>
      </c>
      <c r="J19" s="207" t="str">
        <f>IFERROR(J18/$K$18,"")</f>
        <v/>
      </c>
      <c r="K19" s="141" t="str">
        <f>IFERROR(K18/$K$18,"")</f>
        <v/>
      </c>
      <c r="L19" s="238"/>
    </row>
    <row r="20" spans="1:12" x14ac:dyDescent="0.3">
      <c r="L20" s="122"/>
    </row>
    <row r="21" spans="1:12" ht="15.5" x14ac:dyDescent="0.35">
      <c r="A21" s="256" t="s">
        <v>154</v>
      </c>
      <c r="L21" s="122"/>
    </row>
    <row r="22" spans="1:12" ht="15.5" x14ac:dyDescent="0.35">
      <c r="A22" s="249"/>
      <c r="B22" s="214"/>
      <c r="C22" s="214"/>
      <c r="D22" s="214"/>
      <c r="E22" s="215" t="s">
        <v>145</v>
      </c>
      <c r="F22" s="216"/>
      <c r="G22" s="226"/>
      <c r="H22" s="235"/>
      <c r="I22" s="217"/>
      <c r="J22" s="217"/>
      <c r="K22" s="217"/>
      <c r="L22" s="222">
        <f t="shared" ref="L22:L30" si="0">SUM(G22:K22)+L21</f>
        <v>0</v>
      </c>
    </row>
    <row r="23" spans="1:12" ht="15.5" x14ac:dyDescent="0.35">
      <c r="A23" s="218"/>
      <c r="B23" s="155"/>
      <c r="C23" s="155"/>
      <c r="D23" s="155"/>
      <c r="E23" s="213" t="s">
        <v>146</v>
      </c>
      <c r="F23" s="2"/>
      <c r="G23" s="227"/>
      <c r="H23" s="230"/>
      <c r="I23" s="15"/>
      <c r="J23" s="15"/>
      <c r="K23" s="15"/>
      <c r="L23" s="223">
        <f t="shared" si="0"/>
        <v>0</v>
      </c>
    </row>
    <row r="24" spans="1:12" ht="15.5" x14ac:dyDescent="0.35">
      <c r="A24" s="218"/>
      <c r="B24" s="155"/>
      <c r="C24" s="155"/>
      <c r="D24" s="155"/>
      <c r="E24" s="213" t="s">
        <v>147</v>
      </c>
      <c r="F24" s="2"/>
      <c r="G24" s="228"/>
      <c r="H24" s="212"/>
      <c r="I24" s="15"/>
      <c r="J24" s="15"/>
      <c r="K24" s="15"/>
      <c r="L24" s="223">
        <f t="shared" si="0"/>
        <v>0</v>
      </c>
    </row>
    <row r="25" spans="1:12" ht="15.5" x14ac:dyDescent="0.35">
      <c r="A25" s="218"/>
      <c r="B25" s="155"/>
      <c r="C25" s="155"/>
      <c r="D25" s="155"/>
      <c r="E25" s="213" t="s">
        <v>148</v>
      </c>
      <c r="F25" s="2"/>
      <c r="G25" s="228"/>
      <c r="H25" s="212"/>
      <c r="I25" s="15"/>
      <c r="J25" s="15"/>
      <c r="K25" s="15"/>
      <c r="L25" s="223">
        <f t="shared" si="0"/>
        <v>0</v>
      </c>
    </row>
    <row r="26" spans="1:12" ht="15.5" x14ac:dyDescent="0.35">
      <c r="A26" s="218"/>
      <c r="B26" s="155"/>
      <c r="C26" s="155"/>
      <c r="D26" s="155"/>
      <c r="E26" s="213" t="s">
        <v>149</v>
      </c>
      <c r="F26" s="2"/>
      <c r="G26" s="228"/>
      <c r="H26" s="15"/>
      <c r="I26" s="212"/>
      <c r="J26" s="176"/>
      <c r="K26" s="15"/>
      <c r="L26" s="223">
        <f t="shared" si="0"/>
        <v>0</v>
      </c>
    </row>
    <row r="27" spans="1:12" ht="15.5" x14ac:dyDescent="0.35">
      <c r="A27" s="218"/>
      <c r="B27" s="155"/>
      <c r="C27" s="155"/>
      <c r="D27" s="155"/>
      <c r="E27" s="213" t="s">
        <v>150</v>
      </c>
      <c r="F27" s="2"/>
      <c r="G27" s="228"/>
      <c r="H27" s="15"/>
      <c r="I27" s="212"/>
      <c r="J27" s="176"/>
      <c r="K27" s="15"/>
      <c r="L27" s="223">
        <f t="shared" si="0"/>
        <v>0</v>
      </c>
    </row>
    <row r="28" spans="1:12" ht="15.5" x14ac:dyDescent="0.35">
      <c r="A28" s="218"/>
      <c r="B28" s="155"/>
      <c r="C28" s="155"/>
      <c r="D28" s="155"/>
      <c r="E28" s="213" t="s">
        <v>151</v>
      </c>
      <c r="F28" s="2"/>
      <c r="G28" s="228"/>
      <c r="H28" s="15"/>
      <c r="I28" s="15"/>
      <c r="J28" s="212"/>
      <c r="K28" s="15"/>
      <c r="L28" s="223">
        <f t="shared" si="0"/>
        <v>0</v>
      </c>
    </row>
    <row r="29" spans="1:12" ht="15.5" x14ac:dyDescent="0.35">
      <c r="A29" s="218"/>
      <c r="B29" s="155"/>
      <c r="C29" s="155"/>
      <c r="D29" s="155"/>
      <c r="E29" s="213" t="s">
        <v>152</v>
      </c>
      <c r="F29" s="2"/>
      <c r="G29" s="228"/>
      <c r="H29" s="15"/>
      <c r="I29" s="15"/>
      <c r="J29" s="212"/>
      <c r="K29" s="15"/>
      <c r="L29" s="223">
        <f t="shared" si="0"/>
        <v>0</v>
      </c>
    </row>
    <row r="30" spans="1:12" ht="15.5" x14ac:dyDescent="0.35">
      <c r="A30" s="219"/>
      <c r="B30" s="179"/>
      <c r="C30" s="179"/>
      <c r="D30" s="179"/>
      <c r="E30" s="220" t="s">
        <v>153</v>
      </c>
      <c r="F30" s="4"/>
      <c r="G30" s="229"/>
      <c r="H30" s="16"/>
      <c r="I30" s="16"/>
      <c r="J30" s="16"/>
      <c r="K30" s="221"/>
      <c r="L30" s="224">
        <f t="shared" si="0"/>
        <v>0</v>
      </c>
    </row>
    <row r="32" spans="1:12" ht="15.5" x14ac:dyDescent="0.35">
      <c r="A32" s="256" t="s">
        <v>156</v>
      </c>
      <c r="B32" s="194"/>
      <c r="C32" s="194"/>
      <c r="D32" s="194"/>
      <c r="E32" s="194"/>
      <c r="F32" s="194"/>
      <c r="G32" s="194"/>
      <c r="H32" s="194"/>
      <c r="I32" s="194"/>
    </row>
    <row r="33" spans="1:12" ht="15.5" x14ac:dyDescent="0.35">
      <c r="A33" s="249"/>
      <c r="B33" s="214"/>
      <c r="C33" s="214"/>
      <c r="D33" s="214"/>
      <c r="E33" s="214"/>
      <c r="F33" s="214"/>
      <c r="G33" s="5" t="s">
        <v>264</v>
      </c>
      <c r="H33" s="5"/>
      <c r="I33" s="214"/>
      <c r="J33" s="5" t="s">
        <v>184</v>
      </c>
      <c r="K33" s="250"/>
      <c r="L33" s="251"/>
    </row>
    <row r="34" spans="1:12" ht="15.5" x14ac:dyDescent="0.35">
      <c r="A34" s="218"/>
      <c r="B34" s="155"/>
      <c r="C34" s="155"/>
      <c r="D34" s="155"/>
      <c r="E34" s="155"/>
      <c r="F34" s="155"/>
      <c r="G34" s="2" t="s">
        <v>27</v>
      </c>
      <c r="H34" s="230">
        <f>SUM(G22:G30)</f>
        <v>0</v>
      </c>
      <c r="I34" s="155"/>
      <c r="J34" s="2" t="s">
        <v>27</v>
      </c>
      <c r="K34" s="212"/>
      <c r="L34" s="205"/>
    </row>
    <row r="35" spans="1:12" ht="15.5" x14ac:dyDescent="0.35">
      <c r="A35" s="218"/>
      <c r="B35" s="155"/>
      <c r="C35" s="155"/>
      <c r="D35" s="155"/>
      <c r="E35" s="155"/>
      <c r="F35" s="155"/>
      <c r="G35" s="2" t="s">
        <v>28</v>
      </c>
      <c r="H35" s="230">
        <f>SUM(H22:H30)</f>
        <v>0</v>
      </c>
      <c r="I35" s="155"/>
      <c r="J35" s="2" t="s">
        <v>28</v>
      </c>
      <c r="K35" s="212"/>
      <c r="L35" s="205"/>
    </row>
    <row r="36" spans="1:12" ht="15.5" x14ac:dyDescent="0.35">
      <c r="A36" s="218"/>
      <c r="B36" s="155"/>
      <c r="C36" s="155"/>
      <c r="D36" s="155"/>
      <c r="E36" s="155"/>
      <c r="F36" s="155"/>
      <c r="G36" s="2" t="s">
        <v>29</v>
      </c>
      <c r="H36" s="230">
        <f>SUM(I22:I30)</f>
        <v>0</v>
      </c>
      <c r="I36" s="155"/>
      <c r="J36" s="2" t="s">
        <v>29</v>
      </c>
      <c r="K36" s="212"/>
      <c r="L36" s="205"/>
    </row>
    <row r="37" spans="1:12" ht="15.5" x14ac:dyDescent="0.35">
      <c r="A37" s="218"/>
      <c r="B37" s="155"/>
      <c r="C37" s="155"/>
      <c r="D37" s="155"/>
      <c r="E37" s="155"/>
      <c r="F37" s="155"/>
      <c r="G37" s="2" t="s">
        <v>30</v>
      </c>
      <c r="H37" s="230">
        <f>SUM(J22:J30)</f>
        <v>0</v>
      </c>
      <c r="I37" s="155"/>
      <c r="J37" s="4" t="s">
        <v>30</v>
      </c>
      <c r="K37" s="221"/>
      <c r="L37" s="205"/>
    </row>
    <row r="38" spans="1:12" ht="15.5" x14ac:dyDescent="0.35">
      <c r="A38" s="218"/>
      <c r="B38" s="155"/>
      <c r="C38" s="155"/>
      <c r="D38" s="155"/>
      <c r="E38" s="155"/>
      <c r="F38" s="155"/>
      <c r="G38" s="4" t="s">
        <v>153</v>
      </c>
      <c r="H38" s="231">
        <f>SUM(K22:K30)</f>
        <v>0</v>
      </c>
      <c r="I38" s="155"/>
      <c r="J38" s="3" t="s">
        <v>0</v>
      </c>
      <c r="K38" s="252">
        <f>SUM(K34:K37)</f>
        <v>0</v>
      </c>
      <c r="L38" s="205"/>
    </row>
    <row r="39" spans="1:12" ht="15.5" x14ac:dyDescent="0.35">
      <c r="A39" s="218"/>
      <c r="B39" s="155"/>
      <c r="C39" s="155"/>
      <c r="D39" s="155"/>
      <c r="E39" s="155"/>
      <c r="F39" s="155"/>
      <c r="G39" s="3" t="s">
        <v>0</v>
      </c>
      <c r="H39" s="252">
        <f>SUM(H34:H38)</f>
        <v>0</v>
      </c>
      <c r="I39" s="155"/>
      <c r="J39" s="155"/>
      <c r="K39" s="176">
        <f>+K38-'SOR Reporting'!T153</f>
        <v>0</v>
      </c>
      <c r="L39" s="205"/>
    </row>
    <row r="40" spans="1:12" x14ac:dyDescent="0.3">
      <c r="A40" s="218"/>
      <c r="B40" s="155"/>
      <c r="C40" s="155"/>
      <c r="D40" s="155"/>
      <c r="E40" s="155"/>
      <c r="F40" s="155"/>
      <c r="G40" s="155"/>
      <c r="H40" s="393">
        <f>+H39-L30</f>
        <v>0</v>
      </c>
      <c r="I40" s="155"/>
      <c r="J40" s="155"/>
      <c r="K40" s="176"/>
      <c r="L40" s="205"/>
    </row>
    <row r="41" spans="1:12" ht="15.5" x14ac:dyDescent="0.35">
      <c r="A41" s="218"/>
      <c r="B41" s="155"/>
      <c r="C41" s="155"/>
      <c r="D41" s="155"/>
      <c r="E41" s="155"/>
      <c r="F41" s="155"/>
      <c r="G41" s="234" t="s">
        <v>142</v>
      </c>
      <c r="H41" s="234"/>
      <c r="I41" s="155"/>
      <c r="J41" s="234" t="s">
        <v>143</v>
      </c>
      <c r="K41" s="233"/>
      <c r="L41" s="205"/>
    </row>
    <row r="42" spans="1:12" ht="15.5" x14ac:dyDescent="0.35">
      <c r="A42" s="218"/>
      <c r="B42" s="155"/>
      <c r="C42" s="155"/>
      <c r="D42" s="155"/>
      <c r="E42" s="155"/>
      <c r="F42" s="155"/>
      <c r="G42" s="2" t="s">
        <v>27</v>
      </c>
      <c r="H42" s="253"/>
      <c r="I42" s="155"/>
      <c r="J42" s="2" t="s">
        <v>27</v>
      </c>
      <c r="K42" s="176">
        <f>+H42-K34</f>
        <v>0</v>
      </c>
      <c r="L42" s="205"/>
    </row>
    <row r="43" spans="1:12" ht="15.5" x14ac:dyDescent="0.35">
      <c r="A43" s="218"/>
      <c r="B43" s="155"/>
      <c r="C43" s="155"/>
      <c r="D43" s="155"/>
      <c r="E43" s="155"/>
      <c r="F43" s="155"/>
      <c r="G43" s="2" t="s">
        <v>28</v>
      </c>
      <c r="H43" s="253"/>
      <c r="I43" s="155"/>
      <c r="J43" s="2" t="s">
        <v>28</v>
      </c>
      <c r="K43" s="176">
        <f t="shared" ref="K43:K45" si="1">+H43-K35</f>
        <v>0</v>
      </c>
      <c r="L43" s="205"/>
    </row>
    <row r="44" spans="1:12" ht="15.5" x14ac:dyDescent="0.35">
      <c r="A44" s="218"/>
      <c r="B44" s="155"/>
      <c r="C44" s="155"/>
      <c r="D44" s="155"/>
      <c r="E44" s="155"/>
      <c r="F44" s="155"/>
      <c r="G44" s="2" t="s">
        <v>29</v>
      </c>
      <c r="H44" s="253"/>
      <c r="I44" s="155"/>
      <c r="J44" s="2" t="s">
        <v>29</v>
      </c>
      <c r="K44" s="176">
        <f>+H44-K36</f>
        <v>0</v>
      </c>
      <c r="L44" s="205"/>
    </row>
    <row r="45" spans="1:12" ht="15.5" x14ac:dyDescent="0.35">
      <c r="A45" s="218"/>
      <c r="B45" s="155"/>
      <c r="C45" s="155"/>
      <c r="D45" s="155"/>
      <c r="E45" s="155"/>
      <c r="F45" s="155"/>
      <c r="G45" s="4" t="s">
        <v>30</v>
      </c>
      <c r="H45" s="232"/>
      <c r="I45" s="155"/>
      <c r="J45" s="4" t="s">
        <v>30</v>
      </c>
      <c r="K45" s="233">
        <f t="shared" si="1"/>
        <v>0</v>
      </c>
      <c r="L45" s="205"/>
    </row>
    <row r="46" spans="1:12" ht="15.5" x14ac:dyDescent="0.35">
      <c r="A46" s="219"/>
      <c r="B46" s="179"/>
      <c r="C46" s="179"/>
      <c r="D46" s="179"/>
      <c r="E46" s="179"/>
      <c r="F46" s="179"/>
      <c r="G46" s="234" t="s">
        <v>0</v>
      </c>
      <c r="H46" s="254">
        <f>SUM(H42:H45)</f>
        <v>0</v>
      </c>
      <c r="I46" s="179"/>
      <c r="J46" s="234" t="s">
        <v>201</v>
      </c>
      <c r="K46" s="254">
        <f>SUM(K42:K45)</f>
        <v>0</v>
      </c>
      <c r="L46" s="255"/>
    </row>
  </sheetData>
  <mergeCells count="6">
    <mergeCell ref="I4:J4"/>
    <mergeCell ref="I5:J5"/>
    <mergeCell ref="I6:J6"/>
    <mergeCell ref="D4:E4"/>
    <mergeCell ref="D5:E5"/>
    <mergeCell ref="D6:E6"/>
  </mergeCells>
  <pageMargins left="0.39370078740157483" right="0.39370078740157483" top="0.19685039370078741" bottom="0.39370078740157483" header="0.31496062992125984" footer="0.31496062992125984"/>
  <pageSetup paperSize="9"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N41"/>
  <sheetViews>
    <sheetView tabSelected="1" topLeftCell="A13" workbookViewId="0">
      <selection activeCell="C13" sqref="C13:L13"/>
    </sheetView>
  </sheetViews>
  <sheetFormatPr defaultColWidth="9" defaultRowHeight="15.5" x14ac:dyDescent="0.35"/>
  <cols>
    <col min="1" max="1" width="13.5" style="6" customWidth="1"/>
    <col min="2" max="2" width="14.58203125" style="6" customWidth="1"/>
    <col min="3" max="4" width="15.33203125" style="6" customWidth="1"/>
    <col min="5" max="16384" width="9" style="6"/>
  </cols>
  <sheetData>
    <row r="1" spans="1:14" s="21" customFormat="1" ht="14" x14ac:dyDescent="0.3">
      <c r="A1" s="199"/>
      <c r="B1" s="20"/>
      <c r="D1" s="20"/>
      <c r="E1" s="20"/>
      <c r="F1" s="20"/>
      <c r="G1" s="20"/>
      <c r="H1" s="20"/>
      <c r="I1" s="20"/>
      <c r="J1" s="20"/>
      <c r="K1" s="20"/>
      <c r="L1" s="20"/>
    </row>
    <row r="2" spans="1:14" s="21" customFormat="1" ht="18" x14ac:dyDescent="0.4">
      <c r="A2" s="200"/>
      <c r="D2" s="142" t="s">
        <v>210</v>
      </c>
      <c r="E2" s="97"/>
      <c r="F2" s="20"/>
      <c r="G2" s="20"/>
      <c r="H2" s="20"/>
      <c r="I2" s="20"/>
      <c r="J2" s="20"/>
      <c r="K2" s="20"/>
      <c r="L2" s="20"/>
    </row>
    <row r="3" spans="1:14" s="21" customFormat="1" ht="14" x14ac:dyDescent="0.3">
      <c r="A3" s="200"/>
      <c r="F3" s="22"/>
      <c r="G3" s="20"/>
      <c r="H3" s="20"/>
      <c r="I3" s="20"/>
      <c r="J3" s="20"/>
      <c r="K3" s="20"/>
      <c r="L3" s="20"/>
    </row>
    <row r="4" spans="1:14" s="21" customFormat="1" ht="14" x14ac:dyDescent="0.3">
      <c r="A4" s="200"/>
      <c r="D4" s="195" t="s">
        <v>23</v>
      </c>
      <c r="E4" s="196">
        <f>'Project information'!B9</f>
        <v>0</v>
      </c>
      <c r="F4" s="358"/>
      <c r="G4" s="22"/>
      <c r="H4" s="195" t="s">
        <v>24</v>
      </c>
      <c r="I4" s="20"/>
      <c r="J4" s="359">
        <f>'Project information'!B11</f>
        <v>0</v>
      </c>
      <c r="K4" s="360"/>
      <c r="L4" s="122"/>
    </row>
    <row r="5" spans="1:14" s="21" customFormat="1" ht="14" x14ac:dyDescent="0.3">
      <c r="A5" s="200"/>
      <c r="D5" s="195" t="s">
        <v>25</v>
      </c>
      <c r="E5" s="566">
        <f>'Project information'!B8</f>
        <v>0</v>
      </c>
      <c r="F5" s="358"/>
      <c r="G5" s="22"/>
      <c r="H5" s="195" t="s">
        <v>26</v>
      </c>
      <c r="I5" s="20"/>
      <c r="J5" s="359">
        <f>'Project information'!B18</f>
        <v>0</v>
      </c>
      <c r="K5" s="360"/>
      <c r="L5" s="122"/>
    </row>
    <row r="6" spans="1:14" s="21" customFormat="1" ht="14" x14ac:dyDescent="0.3">
      <c r="A6" s="367"/>
      <c r="D6" s="195" t="s">
        <v>155</v>
      </c>
      <c r="E6" s="196">
        <f>'Project information'!B10</f>
        <v>0</v>
      </c>
      <c r="F6" s="358"/>
      <c r="G6" s="20"/>
      <c r="H6" s="195" t="s">
        <v>124</v>
      </c>
      <c r="I6" s="20"/>
      <c r="J6" s="361">
        <f>'Project information'!B16</f>
        <v>0</v>
      </c>
      <c r="K6" s="360"/>
      <c r="L6" s="121"/>
    </row>
    <row r="7" spans="1:14" s="21" customFormat="1" ht="14" x14ac:dyDescent="0.3">
      <c r="A7" s="367"/>
      <c r="B7" s="81"/>
      <c r="C7" s="81"/>
      <c r="D7" s="81"/>
      <c r="E7" s="81"/>
      <c r="F7" s="20"/>
      <c r="G7" s="20"/>
      <c r="H7" s="20"/>
      <c r="I7" s="20"/>
      <c r="J7" s="20"/>
      <c r="K7" s="20"/>
      <c r="L7" s="20"/>
    </row>
    <row r="8" spans="1:14" x14ac:dyDescent="0.35">
      <c r="A8" s="11"/>
    </row>
    <row r="9" spans="1:14" ht="27" customHeight="1" x14ac:dyDescent="0.35">
      <c r="A9" s="609" t="s">
        <v>112</v>
      </c>
      <c r="B9" s="610"/>
      <c r="C9" s="610"/>
      <c r="D9" s="610"/>
      <c r="E9" s="610"/>
      <c r="F9" s="610"/>
      <c r="G9" s="610"/>
      <c r="H9" s="610"/>
      <c r="I9" s="610"/>
      <c r="J9" s="610"/>
      <c r="K9" s="610"/>
      <c r="L9" s="610"/>
    </row>
    <row r="10" spans="1:14" ht="16" thickBot="1" x14ac:dyDescent="0.4"/>
    <row r="11" spans="1:14" ht="13.5" customHeight="1" thickBot="1" x14ac:dyDescent="0.4">
      <c r="A11" s="563" t="s">
        <v>16</v>
      </c>
      <c r="B11" s="362" t="s">
        <v>17</v>
      </c>
      <c r="C11" s="569" t="s">
        <v>18</v>
      </c>
      <c r="D11" s="564"/>
      <c r="E11" s="564"/>
      <c r="F11" s="564"/>
      <c r="G11" s="564"/>
      <c r="H11" s="564"/>
      <c r="I11" s="564"/>
      <c r="J11" s="564"/>
      <c r="K11" s="564"/>
      <c r="L11" s="565"/>
    </row>
    <row r="12" spans="1:14" ht="13.5" customHeight="1" x14ac:dyDescent="0.35">
      <c r="A12" s="570"/>
      <c r="B12" s="363"/>
      <c r="C12" s="611"/>
      <c r="D12" s="612"/>
      <c r="E12" s="612"/>
      <c r="F12" s="612"/>
      <c r="G12" s="612"/>
      <c r="H12" s="612"/>
      <c r="I12" s="612"/>
      <c r="J12" s="612"/>
      <c r="K12" s="612"/>
      <c r="L12" s="613"/>
    </row>
    <row r="13" spans="1:14" ht="13.5" customHeight="1" x14ac:dyDescent="0.35">
      <c r="A13" s="570" t="s">
        <v>115</v>
      </c>
      <c r="B13" s="363" t="s">
        <v>265</v>
      </c>
      <c r="C13" s="611" t="s">
        <v>266</v>
      </c>
      <c r="D13" s="612"/>
      <c r="E13" s="612"/>
      <c r="F13" s="612"/>
      <c r="G13" s="612"/>
      <c r="H13" s="612"/>
      <c r="I13" s="612"/>
      <c r="J13" s="612"/>
      <c r="K13" s="612"/>
      <c r="L13" s="613"/>
      <c r="N13" s="11"/>
    </row>
    <row r="14" spans="1:14" ht="13.5" customHeight="1" x14ac:dyDescent="0.35">
      <c r="A14" s="570" t="s">
        <v>123</v>
      </c>
      <c r="B14" s="363" t="s">
        <v>267</v>
      </c>
      <c r="C14" s="611" t="s">
        <v>268</v>
      </c>
      <c r="D14" s="612"/>
      <c r="E14" s="612"/>
      <c r="F14" s="612"/>
      <c r="G14" s="612"/>
      <c r="H14" s="612"/>
      <c r="I14" s="612"/>
      <c r="J14" s="612"/>
      <c r="K14" s="612"/>
      <c r="L14" s="613"/>
    </row>
    <row r="15" spans="1:14" ht="13.5" customHeight="1" x14ac:dyDescent="0.35">
      <c r="A15" s="570" t="s">
        <v>117</v>
      </c>
      <c r="B15" s="363" t="s">
        <v>269</v>
      </c>
      <c r="C15" s="611" t="s">
        <v>270</v>
      </c>
      <c r="D15" s="612"/>
      <c r="E15" s="612"/>
      <c r="F15" s="612"/>
      <c r="G15" s="612"/>
      <c r="H15" s="612"/>
      <c r="I15" s="612"/>
      <c r="J15" s="612"/>
      <c r="K15" s="612"/>
      <c r="L15" s="613"/>
    </row>
    <row r="16" spans="1:14" ht="13.5" customHeight="1" x14ac:dyDescent="0.35">
      <c r="A16" s="570"/>
      <c r="B16" s="363"/>
      <c r="C16" s="611"/>
      <c r="D16" s="612"/>
      <c r="E16" s="612"/>
      <c r="F16" s="612"/>
      <c r="G16" s="612"/>
      <c r="H16" s="612"/>
      <c r="I16" s="612"/>
      <c r="J16" s="612"/>
      <c r="K16" s="612"/>
      <c r="L16" s="613"/>
    </row>
    <row r="17" spans="1:12" ht="13.5" customHeight="1" x14ac:dyDescent="0.35">
      <c r="A17" s="570"/>
      <c r="B17" s="363"/>
      <c r="C17" s="611"/>
      <c r="D17" s="612"/>
      <c r="E17" s="612"/>
      <c r="F17" s="612"/>
      <c r="G17" s="612"/>
      <c r="H17" s="612"/>
      <c r="I17" s="612"/>
      <c r="J17" s="612"/>
      <c r="K17" s="612"/>
      <c r="L17" s="613"/>
    </row>
    <row r="18" spans="1:12" ht="13.5" customHeight="1" x14ac:dyDescent="0.35">
      <c r="A18" s="570"/>
      <c r="B18" s="363"/>
      <c r="C18" s="572"/>
      <c r="D18" s="364"/>
      <c r="E18" s="364"/>
      <c r="F18" s="364"/>
      <c r="G18" s="364"/>
      <c r="H18" s="364"/>
      <c r="I18" s="364"/>
      <c r="J18" s="364"/>
      <c r="K18" s="364"/>
      <c r="L18" s="365"/>
    </row>
    <row r="19" spans="1:12" ht="13.5" customHeight="1" x14ac:dyDescent="0.35">
      <c r="A19" s="570"/>
      <c r="B19" s="363"/>
      <c r="C19" s="572"/>
      <c r="D19" s="364"/>
      <c r="E19" s="364"/>
      <c r="F19" s="364"/>
      <c r="G19" s="364"/>
      <c r="H19" s="364"/>
      <c r="I19" s="364"/>
      <c r="J19" s="364"/>
      <c r="K19" s="364"/>
      <c r="L19" s="365"/>
    </row>
    <row r="20" spans="1:12" ht="13.5" customHeight="1" x14ac:dyDescent="0.35">
      <c r="A20" s="570"/>
      <c r="B20" s="363"/>
      <c r="C20" s="572"/>
      <c r="D20" s="364"/>
      <c r="E20" s="364"/>
      <c r="F20" s="364"/>
      <c r="G20" s="364"/>
      <c r="H20" s="364"/>
      <c r="I20" s="364"/>
      <c r="J20" s="364"/>
      <c r="K20" s="364"/>
      <c r="L20" s="365"/>
    </row>
    <row r="21" spans="1:12" ht="13.5" customHeight="1" x14ac:dyDescent="0.35">
      <c r="A21" s="570"/>
      <c r="B21" s="363"/>
      <c r="C21" s="572"/>
      <c r="D21" s="364"/>
      <c r="E21" s="364"/>
      <c r="F21" s="364"/>
      <c r="G21" s="364"/>
      <c r="H21" s="364"/>
      <c r="I21" s="364"/>
      <c r="J21" s="364"/>
      <c r="K21" s="364"/>
      <c r="L21" s="365"/>
    </row>
    <row r="22" spans="1:12" ht="13.5" customHeight="1" x14ac:dyDescent="0.35">
      <c r="A22" s="570"/>
      <c r="B22" s="363"/>
      <c r="C22" s="572"/>
      <c r="D22" s="364"/>
      <c r="E22" s="364"/>
      <c r="F22" s="364"/>
      <c r="G22" s="364"/>
      <c r="H22" s="364"/>
      <c r="I22" s="364"/>
      <c r="J22" s="364"/>
      <c r="K22" s="364"/>
      <c r="L22" s="365"/>
    </row>
    <row r="23" spans="1:12" ht="13.5" customHeight="1" x14ac:dyDescent="0.35">
      <c r="A23" s="570"/>
      <c r="B23" s="363"/>
      <c r="C23" s="572"/>
      <c r="D23" s="364"/>
      <c r="E23" s="364"/>
      <c r="F23" s="364"/>
      <c r="G23" s="364"/>
      <c r="H23" s="364"/>
      <c r="I23" s="364"/>
      <c r="J23" s="364"/>
      <c r="K23" s="364"/>
      <c r="L23" s="365"/>
    </row>
    <row r="24" spans="1:12" ht="13.5" customHeight="1" x14ac:dyDescent="0.35">
      <c r="A24" s="570"/>
      <c r="B24" s="363"/>
      <c r="C24" s="611"/>
      <c r="D24" s="612"/>
      <c r="E24" s="612"/>
      <c r="F24" s="612"/>
      <c r="G24" s="612"/>
      <c r="H24" s="612"/>
      <c r="I24" s="612"/>
      <c r="J24" s="612"/>
      <c r="K24" s="612"/>
      <c r="L24" s="613"/>
    </row>
    <row r="25" spans="1:12" ht="13.5" customHeight="1" x14ac:dyDescent="0.35">
      <c r="A25" s="570"/>
      <c r="B25" s="363"/>
      <c r="C25" s="611"/>
      <c r="D25" s="612"/>
      <c r="E25" s="612"/>
      <c r="F25" s="612"/>
      <c r="G25" s="612"/>
      <c r="H25" s="612"/>
      <c r="I25" s="612"/>
      <c r="J25" s="612"/>
      <c r="K25" s="612"/>
      <c r="L25" s="613"/>
    </row>
    <row r="26" spans="1:12" ht="13.5" customHeight="1" x14ac:dyDescent="0.35">
      <c r="A26" s="570"/>
      <c r="B26" s="363"/>
      <c r="C26" s="611"/>
      <c r="D26" s="612"/>
      <c r="E26" s="612"/>
      <c r="F26" s="612"/>
      <c r="G26" s="612"/>
      <c r="H26" s="612"/>
      <c r="I26" s="612"/>
      <c r="J26" s="612"/>
      <c r="K26" s="612"/>
      <c r="L26" s="613"/>
    </row>
    <row r="27" spans="1:12" ht="13.5" customHeight="1" x14ac:dyDescent="0.35">
      <c r="A27" s="570"/>
      <c r="B27" s="363"/>
      <c r="C27" s="611"/>
      <c r="D27" s="612"/>
      <c r="E27" s="612"/>
      <c r="F27" s="612"/>
      <c r="G27" s="612"/>
      <c r="H27" s="612"/>
      <c r="I27" s="612"/>
      <c r="J27" s="612"/>
      <c r="K27" s="612"/>
      <c r="L27" s="613"/>
    </row>
    <row r="28" spans="1:12" ht="13.5" customHeight="1" x14ac:dyDescent="0.35">
      <c r="A28" s="570"/>
      <c r="B28" s="363"/>
      <c r="C28" s="611"/>
      <c r="D28" s="612"/>
      <c r="E28" s="612"/>
      <c r="F28" s="612"/>
      <c r="G28" s="612"/>
      <c r="H28" s="612"/>
      <c r="I28" s="612"/>
      <c r="J28" s="612"/>
      <c r="K28" s="612"/>
      <c r="L28" s="613"/>
    </row>
    <row r="29" spans="1:12" ht="13.5" customHeight="1" thickBot="1" x14ac:dyDescent="0.4">
      <c r="A29" s="570"/>
      <c r="B29" s="573"/>
      <c r="C29" s="614" t="s">
        <v>231</v>
      </c>
      <c r="D29" s="615"/>
      <c r="E29" s="615"/>
      <c r="F29" s="615"/>
      <c r="G29" s="615"/>
      <c r="H29" s="615"/>
      <c r="I29" s="615"/>
      <c r="J29" s="615"/>
      <c r="K29" s="615"/>
      <c r="L29" s="616"/>
    </row>
    <row r="30" spans="1:12" ht="13.5" customHeight="1" thickBot="1" x14ac:dyDescent="0.4">
      <c r="A30" s="563" t="s">
        <v>16</v>
      </c>
      <c r="B30" s="362" t="s">
        <v>17</v>
      </c>
      <c r="C30" s="569" t="s">
        <v>229</v>
      </c>
      <c r="D30" s="569" t="s">
        <v>230</v>
      </c>
      <c r="E30" s="569" t="s">
        <v>228</v>
      </c>
      <c r="F30" s="567"/>
      <c r="G30" s="567"/>
      <c r="H30" s="567"/>
      <c r="I30" s="567"/>
      <c r="J30" s="567"/>
      <c r="K30" s="567"/>
      <c r="L30" s="568"/>
    </row>
    <row r="31" spans="1:12" ht="13.5" customHeight="1" x14ac:dyDescent="0.35">
      <c r="A31" s="570"/>
      <c r="B31" s="363"/>
      <c r="C31" s="611"/>
      <c r="D31" s="612"/>
      <c r="E31" s="612"/>
      <c r="F31" s="612"/>
      <c r="G31" s="612"/>
      <c r="H31" s="612"/>
      <c r="I31" s="612"/>
      <c r="J31" s="612"/>
      <c r="K31" s="612"/>
      <c r="L31" s="613"/>
    </row>
    <row r="32" spans="1:12" ht="13.5" customHeight="1" x14ac:dyDescent="0.35">
      <c r="A32" s="570">
        <v>3.1</v>
      </c>
      <c r="B32" s="363" t="s">
        <v>265</v>
      </c>
      <c r="C32" s="611" t="s">
        <v>281</v>
      </c>
      <c r="D32" s="612"/>
      <c r="E32" s="612"/>
      <c r="F32" s="612"/>
      <c r="G32" s="612"/>
      <c r="H32" s="612"/>
      <c r="I32" s="612"/>
      <c r="J32" s="612"/>
      <c r="K32" s="612"/>
      <c r="L32" s="613"/>
    </row>
    <row r="33" spans="1:12" ht="13.5" customHeight="1" x14ac:dyDescent="0.35">
      <c r="A33" s="570"/>
      <c r="B33" s="363"/>
      <c r="C33" s="611"/>
      <c r="D33" s="612"/>
      <c r="E33" s="612"/>
      <c r="F33" s="612"/>
      <c r="G33" s="612"/>
      <c r="H33" s="612"/>
      <c r="I33" s="612"/>
      <c r="J33" s="612"/>
      <c r="K33" s="612"/>
      <c r="L33" s="613"/>
    </row>
    <row r="34" spans="1:12" ht="13.5" customHeight="1" x14ac:dyDescent="0.35">
      <c r="A34" s="570"/>
      <c r="B34" s="363"/>
      <c r="C34" s="572"/>
      <c r="D34" s="561"/>
      <c r="E34" s="561"/>
      <c r="F34" s="561"/>
      <c r="G34" s="561"/>
      <c r="H34" s="561"/>
      <c r="I34" s="561"/>
      <c r="J34" s="561"/>
      <c r="K34" s="561"/>
      <c r="L34" s="562"/>
    </row>
    <row r="35" spans="1:12" ht="13.5" customHeight="1" x14ac:dyDescent="0.35">
      <c r="A35" s="570"/>
      <c r="B35" s="363"/>
      <c r="C35" s="572"/>
      <c r="D35" s="561"/>
      <c r="E35" s="561"/>
      <c r="F35" s="561"/>
      <c r="G35" s="561"/>
      <c r="H35" s="561"/>
      <c r="I35" s="561"/>
      <c r="J35" s="561"/>
      <c r="K35" s="561"/>
      <c r="L35" s="562"/>
    </row>
    <row r="36" spans="1:12" ht="13.5" customHeight="1" x14ac:dyDescent="0.35">
      <c r="A36" s="570"/>
      <c r="B36" s="363"/>
      <c r="C36" s="572"/>
      <c r="D36" s="561"/>
      <c r="E36" s="561"/>
      <c r="F36" s="561"/>
      <c r="G36" s="561"/>
      <c r="H36" s="561"/>
      <c r="I36" s="561"/>
      <c r="J36" s="561"/>
      <c r="K36" s="561"/>
      <c r="L36" s="562"/>
    </row>
    <row r="37" spans="1:12" ht="13.5" customHeight="1" x14ac:dyDescent="0.35">
      <c r="A37" s="570"/>
      <c r="B37" s="363"/>
      <c r="C37" s="572"/>
      <c r="D37" s="561"/>
      <c r="E37" s="561"/>
      <c r="F37" s="561"/>
      <c r="G37" s="561"/>
      <c r="H37" s="561"/>
      <c r="I37" s="561"/>
      <c r="J37" s="561"/>
      <c r="K37" s="561"/>
      <c r="L37" s="562"/>
    </row>
    <row r="38" spans="1:12" ht="13.5" customHeight="1" x14ac:dyDescent="0.35">
      <c r="A38" s="570"/>
      <c r="B38" s="363"/>
      <c r="C38" s="611"/>
      <c r="D38" s="612"/>
      <c r="E38" s="612"/>
      <c r="F38" s="612"/>
      <c r="G38" s="612"/>
      <c r="H38" s="612"/>
      <c r="I38" s="612"/>
      <c r="J38" s="612"/>
      <c r="K38" s="612"/>
      <c r="L38" s="613"/>
    </row>
    <row r="39" spans="1:12" ht="13.5" customHeight="1" x14ac:dyDescent="0.35">
      <c r="A39" s="570"/>
      <c r="B39" s="363"/>
      <c r="C39" s="611"/>
      <c r="D39" s="612"/>
      <c r="E39" s="612"/>
      <c r="F39" s="612"/>
      <c r="G39" s="612"/>
      <c r="H39" s="612"/>
      <c r="I39" s="612"/>
      <c r="J39" s="612"/>
      <c r="K39" s="612"/>
      <c r="L39" s="613"/>
    </row>
    <row r="40" spans="1:12" ht="13.5" customHeight="1" x14ac:dyDescent="0.35">
      <c r="A40" s="570"/>
      <c r="B40" s="363"/>
      <c r="C40" s="611"/>
      <c r="D40" s="612"/>
      <c r="E40" s="612"/>
      <c r="F40" s="612"/>
      <c r="G40" s="612"/>
      <c r="H40" s="612"/>
      <c r="I40" s="612"/>
      <c r="J40" s="612"/>
      <c r="K40" s="612"/>
      <c r="L40" s="613"/>
    </row>
    <row r="41" spans="1:12" ht="13.5" customHeight="1" thickBot="1" x14ac:dyDescent="0.4">
      <c r="A41" s="571"/>
      <c r="B41" s="366"/>
      <c r="C41" s="617"/>
      <c r="D41" s="618"/>
      <c r="E41" s="618"/>
      <c r="F41" s="618"/>
      <c r="G41" s="618"/>
      <c r="H41" s="618"/>
      <c r="I41" s="618"/>
      <c r="J41" s="618"/>
      <c r="K41" s="618"/>
      <c r="L41" s="619"/>
    </row>
  </sheetData>
  <protectedRanges>
    <protectedRange sqref="A11 A30" name="Shhet2.1"/>
  </protectedRanges>
  <mergeCells count="20">
    <mergeCell ref="C14:L14"/>
    <mergeCell ref="C15:L15"/>
    <mergeCell ref="C41:L41"/>
    <mergeCell ref="C40:L40"/>
    <mergeCell ref="A9:L9"/>
    <mergeCell ref="C32:L32"/>
    <mergeCell ref="C33:L33"/>
    <mergeCell ref="C38:L38"/>
    <mergeCell ref="C39:L39"/>
    <mergeCell ref="C27:L27"/>
    <mergeCell ref="C28:L28"/>
    <mergeCell ref="C29:L29"/>
    <mergeCell ref="C31:L31"/>
    <mergeCell ref="C16:L16"/>
    <mergeCell ref="C17:L17"/>
    <mergeCell ref="C24:L24"/>
    <mergeCell ref="C25:L25"/>
    <mergeCell ref="C26:L26"/>
    <mergeCell ref="C12:L12"/>
    <mergeCell ref="C13:L13"/>
  </mergeCells>
  <pageMargins left="0.39370078740157483" right="0.39370078740157483" top="0.19685039370078741" bottom="0.39370078740157483" header="0.31496062992125984" footer="0.31496062992125984"/>
  <pageSetup paperSize="9"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'SOR Budget Coordination funds'!$A$10:$A$115</xm:f>
          </x14:formula1>
          <xm:sqref>A12:A29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A14" sqref="A14"/>
    </sheetView>
  </sheetViews>
  <sheetFormatPr defaultRowHeight="14" x14ac:dyDescent="0.3"/>
  <cols>
    <col min="1" max="1" width="16.33203125" customWidth="1"/>
    <col min="2" max="2" width="27.58203125" bestFit="1" customWidth="1"/>
    <col min="3" max="3" width="22.5" bestFit="1" customWidth="1"/>
  </cols>
  <sheetData>
    <row r="1" spans="1:6" x14ac:dyDescent="0.3">
      <c r="A1" s="7" t="s">
        <v>19</v>
      </c>
      <c r="B1" s="7" t="s">
        <v>237</v>
      </c>
      <c r="C1" s="7" t="s">
        <v>127</v>
      </c>
      <c r="F1" s="7" t="s">
        <v>33</v>
      </c>
    </row>
    <row r="2" spans="1:6" x14ac:dyDescent="0.3">
      <c r="A2" t="s">
        <v>20</v>
      </c>
      <c r="B2" t="s">
        <v>238</v>
      </c>
      <c r="C2" t="s">
        <v>128</v>
      </c>
      <c r="F2" t="s">
        <v>104</v>
      </c>
    </row>
    <row r="3" spans="1:6" x14ac:dyDescent="0.3">
      <c r="A3" t="s">
        <v>260</v>
      </c>
      <c r="B3" t="s">
        <v>239</v>
      </c>
      <c r="C3" t="s">
        <v>129</v>
      </c>
      <c r="F3" t="s">
        <v>103</v>
      </c>
    </row>
    <row r="4" spans="1:6" x14ac:dyDescent="0.3">
      <c r="A4" t="s">
        <v>255</v>
      </c>
      <c r="B4" t="s">
        <v>249</v>
      </c>
      <c r="C4" t="s">
        <v>130</v>
      </c>
      <c r="F4" t="s">
        <v>73</v>
      </c>
    </row>
    <row r="5" spans="1:6" x14ac:dyDescent="0.3">
      <c r="B5" t="s">
        <v>250</v>
      </c>
      <c r="F5" t="s">
        <v>74</v>
      </c>
    </row>
    <row r="6" spans="1:6" x14ac:dyDescent="0.3">
      <c r="B6" t="s">
        <v>240</v>
      </c>
      <c r="F6" t="s">
        <v>47</v>
      </c>
    </row>
    <row r="7" spans="1:6" x14ac:dyDescent="0.3">
      <c r="B7" t="s">
        <v>241</v>
      </c>
      <c r="F7" t="s">
        <v>98</v>
      </c>
    </row>
    <row r="8" spans="1:6" x14ac:dyDescent="0.3">
      <c r="B8" t="s">
        <v>242</v>
      </c>
    </row>
    <row r="9" spans="1:6" x14ac:dyDescent="0.3">
      <c r="B9" t="s">
        <v>243</v>
      </c>
    </row>
    <row r="10" spans="1:6" x14ac:dyDescent="0.3">
      <c r="B10" t="s">
        <v>244</v>
      </c>
    </row>
    <row r="11" spans="1:6" x14ac:dyDescent="0.3">
      <c r="B11" t="s">
        <v>245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7e41386-a00c-4af9-9631-b794275faebe">
      <Value>27</Value>
      <Value>33</Value>
      <Value>11</Value>
    </TaxCatchAll>
    <pe8d921fe5704946b5cf6cbf0b1c574e xmlns="e7e41386-a00c-4af9-9631-b794275faebe">
      <Terms xmlns="http://schemas.microsoft.com/office/infopath/2007/PartnerControls">
        <TermInfo xmlns="http://schemas.microsoft.com/office/infopath/2007/PartnerControls">
          <TermName xmlns="http://schemas.microsoft.com/office/infopath/2007/PartnerControls">Form/Template</TermName>
          <TermId xmlns="http://schemas.microsoft.com/office/infopath/2007/PartnerControls">fa9a445c-f4dc-4b93-ae9e-df60c68b0368</TermId>
        </TermInfo>
      </Terms>
    </pe8d921fe5704946b5cf6cbf0b1c574e>
    <l270f4f1baa24693b151aff735919b19 xmlns="e7e41386-a00c-4af9-9631-b794275faebe">
      <Terms xmlns="http://schemas.microsoft.com/office/infopath/2007/PartnerControls">
        <TermInfo xmlns="http://schemas.microsoft.com/office/infopath/2007/PartnerControls">
          <TermName xmlns="http://schemas.microsoft.com/office/infopath/2007/PartnerControls">Legal advisor</TermName>
          <TermId xmlns="http://schemas.microsoft.com/office/infopath/2007/PartnerControls">af34f283-a8fe-4fe9-8d62-26e6715adee6</TermId>
        </TermInfo>
      </Terms>
    </l270f4f1baa24693b151aff735919b19>
    <p82cbe94fcda4746b3520201cafa8b3b xmlns="e7e41386-a00c-4af9-9631-b794275faebe">
      <Terms xmlns="http://schemas.microsoft.com/office/infopath/2007/PartnerControls">
        <TermInfo xmlns="http://schemas.microsoft.com/office/infopath/2007/PartnerControls">
          <TermName xmlns="http://schemas.microsoft.com/office/infopath/2007/PartnerControls">WEPO</TermName>
          <TermId xmlns="http://schemas.microsoft.com/office/infopath/2007/PartnerControls">fa2404bb-38c8-46f6-951c-126fb266dcc7</TermId>
        </TermInfo>
      </Terms>
    </p82cbe94fcda4746b3520201cafa8b3b>
    <PublishingExpirationDate xmlns="http://schemas.microsoft.com/sharepoint/v3" xsi:nil="true"/>
    <PublishingStartDate xmlns="http://schemas.microsoft.com/sharepoint/v3" xsi:nil="true"/>
  </documentManagement>
</p:properties>
</file>

<file path=customXml/item2.xml><?xml version="1.0" encoding="utf-8"?>
<f:fields xmlns:f="http://schemas.fabasoft.com/folio/2007/fields">
  <f:record ref="">
    <f:field ref="objname" par="" edit="true" text="D-Budgettemplate Projetumsetzungsvertrag"/>
    <f:field ref="objsubject" par="" edit="true" text=""/>
    <f:field ref="objcreatedby" par="" text="Wüst Tiendrebeogo, Magdalena, SECO"/>
    <f:field ref="objcreatedat" par="" text="02.10.2015 09:23:55"/>
    <f:field ref="objchangedby" par="" text="Wüst Tiendrebeogo, Magdalena, SECO"/>
    <f:field ref="objmodifiedat" par="" text="02.10.2015 09:25:42"/>
    <f:field ref="doc_FSCFOLIO_1_1001_FieldDocumentNumber" par="" text=""/>
    <f:field ref="doc_FSCFOLIO_1_1001_FieldSubject" par="" edit="true" text=""/>
    <f:field ref="FSCFOLIO_1_1001_FieldCurrentUser" par="" text="SECO Magdalena Wüst Tiendrebeogo"/>
    <f:field ref="CCAPRECONFIG_15_1001_Objektname" par="" edit="true" text="D-Budgettemplate Projetumsetzungsvertrag"/>
    <f:field ref="CHPRECONFIG_1_1001_Objektname" par="" edit="true" text="D-Budgettemplate Projetumsetzungsvertrag"/>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3.xml><?xml version="1.0" encoding="utf-8"?>
<ct:contentTypeSchema xmlns:ct="http://schemas.microsoft.com/office/2006/metadata/contentType" xmlns:ma="http://schemas.microsoft.com/office/2006/metadata/properties/metaAttributes" ct:_="" ma:_="" ma:contentTypeName="Document" ma:contentTypeID="0x01010000704738224A7846BB882C0C23924130" ma:contentTypeVersion="27" ma:contentTypeDescription="Create a new document." ma:contentTypeScope="" ma:versionID="68643cf54183e596af5eda7fdebd7e7b">
  <xsd:schema xmlns:xsd="http://www.w3.org/2001/XMLSchema" xmlns:xs="http://www.w3.org/2001/XMLSchema" xmlns:p="http://schemas.microsoft.com/office/2006/metadata/properties" xmlns:ns1="http://schemas.microsoft.com/sharepoint/v3" xmlns:ns2="e7e41386-a00c-4af9-9631-b794275faebe" targetNamespace="http://schemas.microsoft.com/office/2006/metadata/properties" ma:root="true" ma:fieldsID="e307f1d55fb0f4911ece2a5022aa7389" ns1:_="" ns2:_="">
    <xsd:import namespace="http://schemas.microsoft.com/sharepoint/v3"/>
    <xsd:import namespace="e7e41386-a00c-4af9-9631-b794275faebe"/>
    <xsd:element name="properties">
      <xsd:complexType>
        <xsd:sequence>
          <xsd:element name="documentManagement">
            <xsd:complexType>
              <xsd:all>
                <xsd:element ref="ns1:PublishingStartDate" minOccurs="0"/>
                <xsd:element ref="ns2:TaxCatchAll" minOccurs="0"/>
                <xsd:element ref="ns2:p82cbe94fcda4746b3520201cafa8b3b" minOccurs="0"/>
                <xsd:element ref="ns2:l270f4f1baa24693b151aff735919b19" minOccurs="0"/>
                <xsd:element ref="ns1:PublishingExpirationDate" minOccurs="0"/>
                <xsd:element ref="ns2:pe8d921fe5704946b5cf6cbf0b1c574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7e41386-a00c-4af9-9631-b794275faebe"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bc0b9a1d-ae6c-4b16-b347-4c410c70ef7e}" ma:internalName="TaxCatchAll" ma:showField="CatchAllData" ma:web="e7e41386-a00c-4af9-9631-b794275faebe">
      <xsd:complexType>
        <xsd:complexContent>
          <xsd:extension base="dms:MultiChoiceLookup">
            <xsd:sequence>
              <xsd:element name="Value" type="dms:Lookup" maxOccurs="unbounded" minOccurs="0" nillable="true"/>
            </xsd:sequence>
          </xsd:extension>
        </xsd:complexContent>
      </xsd:complexType>
    </xsd:element>
    <xsd:element name="p82cbe94fcda4746b3520201cafa8b3b" ma:index="12" ma:taxonomy="true" ma:internalName="p82cbe94fcda4746b3520201cafa8b3b" ma:taxonomyFieldName="Owner_x0020__x0028_Section_x0029_" ma:displayName="Owner (Section)" ma:indexed="true" ma:default="" ma:fieldId="{982cbe94-fcda-4746-b352-0201cafa8b3b}" ma:sspId="76985fb0-3186-447a-a9bf-e07643962f51" ma:termSetId="8a45f60e-478b-416c-bd47-cb8beb664da8" ma:anchorId="00000000-0000-0000-0000-000000000000" ma:open="false" ma:isKeyword="false">
      <xsd:complexType>
        <xsd:sequence>
          <xsd:element ref="pc:Terms" minOccurs="0" maxOccurs="1"/>
        </xsd:sequence>
      </xsd:complexType>
    </xsd:element>
    <xsd:element name="l270f4f1baa24693b151aff735919b19" ma:index="14" nillable="true" ma:taxonomy="true" ma:internalName="l270f4f1baa24693b151aff735919b19" ma:taxonomyFieldName="Owner_x0028_Function_x0029_" ma:displayName="Owner (Function)" ma:indexed="true" ma:default="" ma:fieldId="{5270f4f1-baa2-4693-b151-aff735919b19}" ma:sspId="76985fb0-3186-447a-a9bf-e07643962f51" ma:termSetId="8a45f60e-478b-416c-bd47-cb8beb664da8" ma:anchorId="00000000-0000-0000-0000-000000000000" ma:open="false" ma:isKeyword="false">
      <xsd:complexType>
        <xsd:sequence>
          <xsd:element ref="pc:Terms" minOccurs="0" maxOccurs="1"/>
        </xsd:sequence>
      </xsd:complexType>
    </xsd:element>
    <xsd:element name="pe8d921fe5704946b5cf6cbf0b1c574e" ma:index="17" ma:taxonomy="true" ma:internalName="pe8d921fe5704946b5cf6cbf0b1c574e" ma:taxonomyFieldName="Document_x0020_Type" ma:displayName="Document Type" ma:indexed="true" ma:default="" ma:fieldId="{9e8d921f-e570-4946-b5cf-6cbf0b1c574e}" ma:sspId="76985fb0-3186-447a-a9bf-e07643962f51" ma:termSetId="25e3f25d-42c9-4681-bbaf-1fbb1351a7e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6789F-78C9-498B-AEB5-EB62751BD6D8}">
  <ds:schemaRefs>
    <ds:schemaRef ds:uri="http://schemas.microsoft.com/office/2006/documentManagement/types"/>
    <ds:schemaRef ds:uri="e7e41386-a00c-4af9-9631-b794275faebe"/>
    <ds:schemaRef ds:uri="http://schemas.microsoft.com/office/2006/metadata/properties"/>
    <ds:schemaRef ds:uri="http://purl.org/dc/terms/"/>
    <ds:schemaRef ds:uri="http://schemas.microsoft.com/office/infopath/2007/PartnerControls"/>
    <ds:schemaRef ds:uri="http://schemas.microsoft.com/sharepoint/v3"/>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D254DF1D-197D-4B8A-932F-703B29ED5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7e41386-a00c-4af9-9631-b794275fa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4551A8F-2F2D-4A79-AD19-2371086366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Excel-Instructions</vt:lpstr>
      <vt:lpstr>Project information</vt:lpstr>
      <vt:lpstr>SOR Budget Coordination funds</vt:lpstr>
      <vt:lpstr>SOR Budget Project funds</vt:lpstr>
      <vt:lpstr>SOR Reporting</vt:lpstr>
      <vt:lpstr>SOR Financial Planning</vt:lpstr>
      <vt:lpstr>Additional information</vt:lpstr>
      <vt:lpstr>Data</vt:lpstr>
      <vt:lpstr>divisionlines</vt:lpstr>
      <vt:lpstr>Lines_KF</vt:lpstr>
      <vt:lpstr>Lines_PF</vt:lpstr>
      <vt:lpstr>'Project information'!Print_Area</vt:lpstr>
      <vt:lpstr>'SOR Budget Coordination funds'!Print_Area</vt:lpstr>
      <vt:lpstr>'SOR Reporting'!Print_Area</vt:lpstr>
      <vt:lpstr>'SOR Budget Coordination funds'!Print_Titles</vt:lpstr>
      <vt:lpstr>'SOR Budget Project funds'!Print_Titles</vt:lpstr>
      <vt:lpstr>'SOR Financial Planning'!Print_Titles</vt:lpstr>
      <vt:lpstr>'SOR Reporting'!Print_Titles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Kull Patrick EDA KULPA</dc:creator>
  <dc:description/>
  <cp:lastModifiedBy>Müller Pascal EDA MEP</cp:lastModifiedBy>
  <cp:lastPrinted>2024-03-26T10:43:50Z</cp:lastPrinted>
  <dcterms:created xsi:type="dcterms:W3CDTF">2015-01-07T10:20:03Z</dcterms:created>
  <dcterms:modified xsi:type="dcterms:W3CDTF">2024-08-14T12:17:04Z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2015-10-02T09:23:55</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851</vt:lpwstr>
  </property>
  <property fmtid="{D5CDD505-2E9C-101B-9397-08002B2CF9AE}" pid="20" name="FSC#EVDCFG@15.1400:Dossierref">
    <vt:lpwstr>851/2005/04073</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Politik und 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D-Budgettemplate Projetumsetzungsvertrag</vt:lpwstr>
  </property>
  <property fmtid="{D5CDD505-2E9C-101B-9397-08002B2CF9AE}" pid="47" name="FSC#EVDCFG@15.1400:UserFunction">
    <vt:lpwstr/>
  </property>
  <property fmtid="{D5CDD505-2E9C-101B-9397-08002B2CF9AE}" pid="48" name="FSC#EVDCFG@15.1400:SalutationEnglish">
    <vt:lpwstr>Policy and Services</vt:lpwstr>
  </property>
  <property fmtid="{D5CDD505-2E9C-101B-9397-08002B2CF9AE}" pid="49" name="FSC#EVDCFG@15.1400:SalutationFrench">
    <vt:lpwstr>Politique et services</vt:lpwstr>
  </property>
  <property fmtid="{D5CDD505-2E9C-101B-9397-08002B2CF9AE}" pid="50" name="FSC#EVDCFG@15.1400:SalutationGerman">
    <vt:lpwstr>Politik und Dienste</vt:lpwstr>
  </property>
  <property fmtid="{D5CDD505-2E9C-101B-9397-08002B2CF9AE}" pid="51" name="FSC#EVDCFG@15.1400:SalutationItalian">
    <vt:lpwstr>Politica e servizi</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WEPO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Politik und Dienste</vt:lpwstr>
  </property>
  <property fmtid="{D5CDD505-2E9C-101B-9397-08002B2CF9AE}" pid="60" name="FSC#COOELAK@1.1001:Subject">
    <vt:lpwstr>Optimiso, Evaluationen, Rumba, etc.</vt:lpwstr>
  </property>
  <property fmtid="{D5CDD505-2E9C-101B-9397-08002B2CF9AE}" pid="61" name="FSC#COOELAK@1.1001:FileReference">
    <vt:lpwstr>851/2005/04073</vt:lpwstr>
  </property>
  <property fmtid="{D5CDD505-2E9C-101B-9397-08002B2CF9AE}" pid="62" name="FSC#COOELAK@1.1001:FileRefYear">
    <vt:lpwstr>2005</vt:lpwstr>
  </property>
  <property fmtid="{D5CDD505-2E9C-101B-9397-08002B2CF9AE}" pid="63" name="FSC#COOELAK@1.1001:FileRefOrdinal">
    <vt:lpwstr>4073</vt:lpwstr>
  </property>
  <property fmtid="{D5CDD505-2E9C-101B-9397-08002B2CF9AE}" pid="64" name="FSC#COOELAK@1.1001:FileRefOU">
    <vt:lpwstr>WEPO / SECO</vt:lpwstr>
  </property>
  <property fmtid="{D5CDD505-2E9C-101B-9397-08002B2CF9AE}" pid="65" name="FSC#COOELAK@1.1001:Organization">
    <vt:lpwstr/>
  </property>
  <property fmtid="{D5CDD505-2E9C-101B-9397-08002B2CF9AE}" pid="66" name="FSC#COOELAK@1.1001:Owner">
    <vt:lpwstr>Wüst Tiendrebeogo Magdalena, SECO</vt:lpwstr>
  </property>
  <property fmtid="{D5CDD505-2E9C-101B-9397-08002B2CF9AE}" pid="67" name="FSC#COOELAK@1.1001:OwnerExtension">
    <vt:lpwstr>+41 58 463 25 13</vt:lpwstr>
  </property>
  <property fmtid="{D5CDD505-2E9C-101B-9397-08002B2CF9AE}" pid="68" name="FSC#COOELAK@1.1001:OwnerFaxExtension">
    <vt:lpwstr>+41 58 464 09 62</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Politik und Dienste (WEPO / SECO)</vt:lpwstr>
  </property>
  <property fmtid="{D5CDD505-2E9C-101B-9397-08002B2CF9AE}" pid="74" name="FSC#COOELAK@1.1001:CreatedAt">
    <vt:lpwstr>02.10.2015</vt:lpwstr>
  </property>
  <property fmtid="{D5CDD505-2E9C-101B-9397-08002B2CF9AE}" pid="75" name="FSC#COOELAK@1.1001:OU">
    <vt:lpwstr>Politik und Dienste (WEPO / SECO)</vt:lpwstr>
  </property>
  <property fmtid="{D5CDD505-2E9C-101B-9397-08002B2CF9AE}" pid="76" name="FSC#COOELAK@1.1001:Priority">
    <vt:lpwstr> ()</vt:lpwstr>
  </property>
  <property fmtid="{D5CDD505-2E9C-101B-9397-08002B2CF9AE}" pid="77" name="FSC#COOELAK@1.1001:ObjBarCode">
    <vt:lpwstr>*COO.2101.104.4.1320088*</vt:lpwstr>
  </property>
  <property fmtid="{D5CDD505-2E9C-101B-9397-08002B2CF9AE}" pid="78" name="FSC#COOELAK@1.1001:RefBarCode">
    <vt:lpwstr>*COO.2101.104.7.1172087*</vt:lpwstr>
  </property>
  <property fmtid="{D5CDD505-2E9C-101B-9397-08002B2CF9AE}" pid="79" name="FSC#COOELAK@1.1001:FileRefBarCode">
    <vt:lpwstr>*851/2005/04073*</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851</vt:lpwstr>
  </property>
  <property fmtid="{D5CDD505-2E9C-101B-9397-08002B2CF9AE}" pid="93" name="FSC#COOELAK@1.1001:CurrentUserRolePos">
    <vt:lpwstr>Sachbearbeiter/in</vt:lpwstr>
  </property>
  <property fmtid="{D5CDD505-2E9C-101B-9397-08002B2CF9AE}" pid="94" name="FSC#COOELAK@1.1001:CurrentUserEmail">
    <vt:lpwstr>magdalena.wuest@seco.admin.ch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D-Budgettemplate Projetumsetzungsvertrag</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2008/011403/00011/00002</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COO.2101.104.4.1320088</vt:lpwstr>
  </property>
  <property fmtid="{D5CDD505-2E9C-101B-9397-08002B2CF9AE}" pid="124" name="FSC#FSCFOLIO@1.1001:docpropproject">
    <vt:lpwstr/>
  </property>
  <property fmtid="{D5CDD505-2E9C-101B-9397-08002B2CF9AE}" pid="125" name="ContentTypeId">
    <vt:lpwstr>0x01010000704738224A7846BB882C0C23924130</vt:lpwstr>
  </property>
  <property fmtid="{D5CDD505-2E9C-101B-9397-08002B2CF9AE}" pid="126" name="Document Type">
    <vt:lpwstr>11;#Form/Template|fa9a445c-f4dc-4b93-ae9e-df60c68b0368</vt:lpwstr>
  </property>
  <property fmtid="{D5CDD505-2E9C-101B-9397-08002B2CF9AE}" pid="127" name="Owner (Section)">
    <vt:lpwstr>27;#WEPO|fa2404bb-38c8-46f6-951c-126fb266dcc7</vt:lpwstr>
  </property>
  <property fmtid="{D5CDD505-2E9C-101B-9397-08002B2CF9AE}" pid="128" name="Owner(Function)">
    <vt:lpwstr>33;#Legal advisor|af34f283-a8fe-4fe9-8d62-26e6715adee6</vt:lpwstr>
  </property>
</Properties>
</file>